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tf\Downloads\"/>
    </mc:Choice>
  </mc:AlternateContent>
  <xr:revisionPtr revIDLastSave="0" documentId="13_ncr:1_{3B3CCFC0-2F85-4044-8F26-9856611DC7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sszesites" sheetId="2" r:id="rId1"/>
    <sheet name="900-75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2" l="1"/>
  <c r="N59" i="2" s="1"/>
  <c r="N45" i="2"/>
  <c r="M45" i="2"/>
  <c r="L45" i="2"/>
  <c r="K45" i="2"/>
  <c r="J45" i="2"/>
  <c r="I45" i="2"/>
  <c r="H45" i="2"/>
  <c r="G45" i="2"/>
  <c r="F45" i="2"/>
  <c r="E45" i="2"/>
  <c r="D45" i="2"/>
  <c r="C45" i="2"/>
  <c r="N44" i="2"/>
  <c r="M44" i="2"/>
  <c r="L44" i="2"/>
  <c r="K44" i="2"/>
  <c r="J44" i="2"/>
  <c r="I44" i="2"/>
  <c r="H44" i="2"/>
  <c r="G44" i="2"/>
  <c r="F44" i="2"/>
  <c r="E44" i="2"/>
  <c r="D44" i="2"/>
  <c r="C44" i="2"/>
  <c r="N43" i="2"/>
  <c r="M43" i="2"/>
  <c r="L43" i="2"/>
  <c r="K43" i="2"/>
  <c r="J43" i="2"/>
  <c r="I43" i="2"/>
  <c r="H43" i="2"/>
  <c r="G43" i="2"/>
  <c r="F43" i="2"/>
  <c r="E43" i="2"/>
  <c r="D43" i="2"/>
  <c r="C43" i="2"/>
  <c r="N42" i="2"/>
  <c r="M42" i="2"/>
  <c r="L42" i="2"/>
  <c r="K42" i="2"/>
  <c r="J42" i="2"/>
  <c r="I42" i="2"/>
  <c r="H42" i="2"/>
  <c r="G42" i="2"/>
  <c r="F42" i="2"/>
  <c r="E42" i="2"/>
  <c r="D42" i="2"/>
  <c r="C42" i="2"/>
  <c r="B24" i="2"/>
  <c r="N23" i="2"/>
  <c r="N25" i="2" s="1"/>
  <c r="N26" i="2" s="1"/>
  <c r="N27" i="2" s="1"/>
  <c r="M23" i="2"/>
  <c r="M25" i="2" s="1"/>
  <c r="M26" i="2" s="1"/>
  <c r="M27" i="2" s="1"/>
  <c r="L23" i="2"/>
  <c r="L25" i="2" s="1"/>
  <c r="L26" i="2" s="1"/>
  <c r="L27" i="2" s="1"/>
  <c r="K23" i="2"/>
  <c r="K25" i="2" s="1"/>
  <c r="K26" i="2" s="1"/>
  <c r="K27" i="2" s="1"/>
  <c r="J23" i="2"/>
  <c r="J25" i="2" s="1"/>
  <c r="J26" i="2" s="1"/>
  <c r="J27" i="2" s="1"/>
  <c r="I23" i="2"/>
  <c r="I25" i="2" s="1"/>
  <c r="I26" i="2" s="1"/>
  <c r="I27" i="2" s="1"/>
  <c r="H23" i="2"/>
  <c r="H25" i="2" s="1"/>
  <c r="H26" i="2" s="1"/>
  <c r="H27" i="2" s="1"/>
  <c r="G23" i="2"/>
  <c r="G25" i="2" s="1"/>
  <c r="G26" i="2" s="1"/>
  <c r="G27" i="2" s="1"/>
  <c r="F23" i="2"/>
  <c r="F25" i="2" s="1"/>
  <c r="F26" i="2" s="1"/>
  <c r="F27" i="2" s="1"/>
  <c r="E23" i="2"/>
  <c r="E25" i="2" s="1"/>
  <c r="E26" i="2" s="1"/>
  <c r="E27" i="2" s="1"/>
  <c r="D23" i="2"/>
  <c r="D25" i="2" s="1"/>
  <c r="D26" i="2" s="1"/>
  <c r="D27" i="2" s="1"/>
  <c r="C23" i="2"/>
  <c r="C25" i="2" s="1"/>
  <c r="B22" i="2"/>
  <c r="B21" i="2"/>
  <c r="B20" i="2"/>
  <c r="B16" i="2"/>
  <c r="N15" i="2"/>
  <c r="N17" i="2" s="1"/>
  <c r="M15" i="2"/>
  <c r="M17" i="2" s="1"/>
  <c r="L15" i="2"/>
  <c r="L17" i="2" s="1"/>
  <c r="K15" i="2"/>
  <c r="K17" i="2" s="1"/>
  <c r="J15" i="2"/>
  <c r="J17" i="2" s="1"/>
  <c r="I15" i="2"/>
  <c r="I17" i="2" s="1"/>
  <c r="H15" i="2"/>
  <c r="H17" i="2" s="1"/>
  <c r="G15" i="2"/>
  <c r="G17" i="2" s="1"/>
  <c r="F15" i="2"/>
  <c r="F17" i="2" s="1"/>
  <c r="E15" i="2"/>
  <c r="E17" i="2" s="1"/>
  <c r="D15" i="2"/>
  <c r="D17" i="2" s="1"/>
  <c r="C15" i="2"/>
  <c r="C17" i="2" s="1"/>
  <c r="B14" i="2"/>
  <c r="B13" i="2"/>
  <c r="B12" i="2"/>
  <c r="N7" i="2"/>
  <c r="M7" i="2"/>
  <c r="L7" i="2"/>
  <c r="K7" i="2"/>
  <c r="J7" i="2"/>
  <c r="I7" i="2"/>
  <c r="H7" i="2"/>
  <c r="G7" i="2"/>
  <c r="F7" i="2"/>
  <c r="E7" i="2"/>
  <c r="AJ11" i="1"/>
  <c r="AG11" i="1"/>
  <c r="AD11" i="1"/>
  <c r="AA11" i="1"/>
  <c r="X11" i="1"/>
  <c r="U11" i="1"/>
  <c r="R11" i="1"/>
  <c r="O11" i="1"/>
  <c r="L11" i="1"/>
  <c r="I11" i="1"/>
  <c r="F11" i="1"/>
  <c r="C11" i="1"/>
  <c r="AJ9" i="1"/>
  <c r="AG9" i="1"/>
  <c r="AG4" i="1" s="1"/>
  <c r="AG5" i="1" s="1"/>
  <c r="M8" i="2" s="1"/>
  <c r="M29" i="2" s="1"/>
  <c r="AD9" i="1"/>
  <c r="AD4" i="1" s="1"/>
  <c r="AD5" i="1" s="1"/>
  <c r="L8" i="2" s="1"/>
  <c r="AA9" i="1"/>
  <c r="AA4" i="1" s="1"/>
  <c r="AA5" i="1" s="1"/>
  <c r="K8" i="2" s="1"/>
  <c r="X9" i="1"/>
  <c r="X4" i="1" s="1"/>
  <c r="X5" i="1" s="1"/>
  <c r="J8" i="2" s="1"/>
  <c r="J29" i="2" s="1"/>
  <c r="U9" i="1"/>
  <c r="U4" i="1" s="1"/>
  <c r="U5" i="1" s="1"/>
  <c r="I8" i="2" s="1"/>
  <c r="R9" i="1"/>
  <c r="R4" i="1" s="1"/>
  <c r="R5" i="1" s="1"/>
  <c r="H8" i="2" s="1"/>
  <c r="O9" i="1"/>
  <c r="O4" i="1" s="1"/>
  <c r="O5" i="1" s="1"/>
  <c r="G8" i="2" s="1"/>
  <c r="G29" i="2" s="1"/>
  <c r="L9" i="1"/>
  <c r="L4" i="1" s="1"/>
  <c r="L5" i="1" s="1"/>
  <c r="F8" i="2" s="1"/>
  <c r="I9" i="1"/>
  <c r="I4" i="1" s="1"/>
  <c r="I5" i="1" s="1"/>
  <c r="E8" i="2" s="1"/>
  <c r="F9" i="1"/>
  <c r="F4" i="1" s="1"/>
  <c r="F5" i="1" s="1"/>
  <c r="D8" i="2" s="1"/>
  <c r="D29" i="2" s="1"/>
  <c r="C9" i="1"/>
  <c r="C4" i="1" s="1"/>
  <c r="C5" i="1" s="1"/>
  <c r="C8" i="2" s="1"/>
  <c r="C9" i="2" s="1"/>
  <c r="AJ4" i="1"/>
  <c r="AJ5" i="1" s="1"/>
  <c r="N8" i="2" s="1"/>
  <c r="AJ3" i="1"/>
  <c r="AG3" i="1"/>
  <c r="AD3" i="1"/>
  <c r="AA3" i="1"/>
  <c r="X3" i="1"/>
  <c r="U3" i="1"/>
  <c r="R3" i="1"/>
  <c r="O3" i="1"/>
  <c r="L3" i="1"/>
  <c r="I3" i="1"/>
  <c r="F3" i="1"/>
  <c r="C3" i="1"/>
  <c r="K9" i="2" l="1"/>
  <c r="K10" i="2" s="1"/>
  <c r="K11" i="2" s="1"/>
  <c r="H9" i="2"/>
  <c r="H10" i="2" s="1"/>
  <c r="H11" i="2" s="1"/>
  <c r="L9" i="2"/>
  <c r="L10" i="2" s="1"/>
  <c r="L11" i="2" s="1"/>
  <c r="I9" i="2"/>
  <c r="I10" i="2" s="1"/>
  <c r="I11" i="2" s="1"/>
  <c r="E9" i="2"/>
  <c r="E10" i="2" s="1"/>
  <c r="E11" i="2" s="1"/>
  <c r="F9" i="2"/>
  <c r="F10" i="2" s="1"/>
  <c r="F11" i="2" s="1"/>
  <c r="N9" i="2"/>
  <c r="N10" i="2" s="1"/>
  <c r="N11" i="2" s="1"/>
  <c r="E18" i="2"/>
  <c r="H18" i="2"/>
  <c r="K18" i="2"/>
  <c r="N18" i="2"/>
  <c r="C26" i="2"/>
  <c r="B25" i="2"/>
  <c r="C10" i="2"/>
  <c r="C30" i="2"/>
  <c r="C47" i="2" s="1"/>
  <c r="C18" i="2"/>
  <c r="B17" i="2"/>
  <c r="F18" i="2"/>
  <c r="I18" i="2"/>
  <c r="L18" i="2"/>
  <c r="B8" i="2"/>
  <c r="D9" i="2"/>
  <c r="D10" i="2" s="1"/>
  <c r="D11" i="2" s="1"/>
  <c r="G9" i="2"/>
  <c r="G10" i="2" s="1"/>
  <c r="G11" i="2" s="1"/>
  <c r="J9" i="2"/>
  <c r="J10" i="2" s="1"/>
  <c r="J11" i="2" s="1"/>
  <c r="M9" i="2"/>
  <c r="M10" i="2" s="1"/>
  <c r="M11" i="2" s="1"/>
  <c r="D18" i="2"/>
  <c r="G18" i="2"/>
  <c r="J18" i="2"/>
  <c r="M18" i="2"/>
  <c r="B23" i="2"/>
  <c r="C29" i="2"/>
  <c r="F29" i="2"/>
  <c r="I29" i="2"/>
  <c r="L29" i="2"/>
  <c r="E29" i="2"/>
  <c r="H29" i="2"/>
  <c r="K29" i="2"/>
  <c r="N29" i="2"/>
  <c r="B15" i="2"/>
  <c r="I13" i="1"/>
  <c r="I6" i="1"/>
  <c r="R13" i="1"/>
  <c r="R6" i="1"/>
  <c r="AA13" i="1"/>
  <c r="AA6" i="1"/>
  <c r="AJ13" i="1"/>
  <c r="AJ6" i="1"/>
  <c r="F13" i="1"/>
  <c r="F6" i="1"/>
  <c r="O13" i="1"/>
  <c r="O6" i="1"/>
  <c r="X13" i="1"/>
  <c r="X6" i="1"/>
  <c r="AG13" i="1"/>
  <c r="AG6" i="1"/>
  <c r="C13" i="1"/>
  <c r="C6" i="1"/>
  <c r="L13" i="1"/>
  <c r="L6" i="1"/>
  <c r="U13" i="1"/>
  <c r="U6" i="1"/>
  <c r="AD13" i="1"/>
  <c r="AD6" i="1"/>
  <c r="K30" i="2" l="1"/>
  <c r="K47" i="2" s="1"/>
  <c r="H30" i="2"/>
  <c r="H47" i="2" s="1"/>
  <c r="L30" i="2"/>
  <c r="L47" i="2" s="1"/>
  <c r="E30" i="2"/>
  <c r="E47" i="2" s="1"/>
  <c r="I30" i="2"/>
  <c r="I47" i="2" s="1"/>
  <c r="N30" i="2"/>
  <c r="N47" i="2" s="1"/>
  <c r="N60" i="2" s="1"/>
  <c r="F30" i="2"/>
  <c r="F47" i="2" s="1"/>
  <c r="M19" i="2"/>
  <c r="M32" i="2" s="1"/>
  <c r="M49" i="2" s="1"/>
  <c r="M31" i="2"/>
  <c r="M48" i="2" s="1"/>
  <c r="M60" i="2" s="1"/>
  <c r="D19" i="2"/>
  <c r="D32" i="2" s="1"/>
  <c r="D49" i="2" s="1"/>
  <c r="D31" i="2"/>
  <c r="D48" i="2" s="1"/>
  <c r="D60" i="2" s="1"/>
  <c r="I31" i="2"/>
  <c r="I48" i="2" s="1"/>
  <c r="I60" i="2" s="1"/>
  <c r="I19" i="2"/>
  <c r="I32" i="2" s="1"/>
  <c r="I49" i="2" s="1"/>
  <c r="N31" i="2"/>
  <c r="N48" i="2" s="1"/>
  <c r="N19" i="2"/>
  <c r="N32" i="2" s="1"/>
  <c r="N49" i="2" s="1"/>
  <c r="E31" i="2"/>
  <c r="E48" i="2" s="1"/>
  <c r="E60" i="2" s="1"/>
  <c r="E19" i="2"/>
  <c r="E32" i="2" s="1"/>
  <c r="E49" i="2" s="1"/>
  <c r="J30" i="2"/>
  <c r="J47" i="2" s="1"/>
  <c r="M30" i="2"/>
  <c r="M47" i="2" s="1"/>
  <c r="G19" i="2"/>
  <c r="G32" i="2" s="1"/>
  <c r="G49" i="2" s="1"/>
  <c r="G31" i="2"/>
  <c r="G48" i="2" s="1"/>
  <c r="G60" i="2" s="1"/>
  <c r="F31" i="2"/>
  <c r="F48" i="2" s="1"/>
  <c r="F60" i="2" s="1"/>
  <c r="F19" i="2"/>
  <c r="F32" i="2" s="1"/>
  <c r="F49" i="2" s="1"/>
  <c r="B18" i="2"/>
  <c r="C31" i="2"/>
  <c r="C19" i="2"/>
  <c r="K31" i="2"/>
  <c r="K48" i="2" s="1"/>
  <c r="K60" i="2" s="1"/>
  <c r="K19" i="2"/>
  <c r="K32" i="2" s="1"/>
  <c r="K49" i="2" s="1"/>
  <c r="B9" i="2"/>
  <c r="G30" i="2"/>
  <c r="G47" i="2" s="1"/>
  <c r="J19" i="2"/>
  <c r="J32" i="2" s="1"/>
  <c r="J49" i="2" s="1"/>
  <c r="J31" i="2"/>
  <c r="J48" i="2" s="1"/>
  <c r="J60" i="2" s="1"/>
  <c r="L31" i="2"/>
  <c r="L48" i="2" s="1"/>
  <c r="L60" i="2" s="1"/>
  <c r="L19" i="2"/>
  <c r="L32" i="2" s="1"/>
  <c r="L49" i="2" s="1"/>
  <c r="C11" i="2"/>
  <c r="B11" i="2" s="1"/>
  <c r="B10" i="2"/>
  <c r="C27" i="2"/>
  <c r="B27" i="2" s="1"/>
  <c r="B26" i="2"/>
  <c r="H31" i="2"/>
  <c r="H48" i="2" s="1"/>
  <c r="H60" i="2" s="1"/>
  <c r="H19" i="2"/>
  <c r="H32" i="2" s="1"/>
  <c r="H49" i="2" s="1"/>
  <c r="B29" i="2"/>
  <c r="D30" i="2"/>
  <c r="D47" i="2" s="1"/>
  <c r="B47" i="2" l="1"/>
  <c r="B31" i="2"/>
  <c r="C48" i="2"/>
  <c r="B19" i="2"/>
  <c r="C32" i="2"/>
  <c r="B30" i="2"/>
  <c r="B48" i="2" l="1"/>
  <c r="C60" i="2"/>
  <c r="B32" i="2"/>
  <c r="C49" i="2"/>
  <c r="B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Forray Zsolt</author>
  </authors>
  <commentList>
    <comment ref="C60" authorId="0" shapeId="0" xr:uid="{8FB347B3-3FB2-41C5-81C9-C48F679C6417}">
      <text>
        <r>
          <rPr>
            <b/>
            <sz val="9"/>
            <color indexed="81"/>
            <rFont val="Tahoma"/>
            <family val="2"/>
            <charset val="238"/>
          </rPr>
          <t>Forray Zsolt:</t>
        </r>
        <r>
          <rPr>
            <sz val="9"/>
            <color indexed="81"/>
            <rFont val="Tahoma"/>
            <family val="2"/>
            <charset val="238"/>
          </rPr>
          <t xml:space="preserve">
Bruttó összeg!!!</t>
        </r>
      </text>
    </comment>
  </commentList>
</comments>
</file>

<file path=xl/sharedStrings.xml><?xml version="1.0" encoding="utf-8"?>
<sst xmlns="http://schemas.openxmlformats.org/spreadsheetml/2006/main" count="251" uniqueCount="51">
  <si>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</si>
  <si>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</si>
  <si>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</si>
  <si>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</si>
  <si>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</si>
  <si>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</si>
  <si>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</si>
  <si>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</si>
  <si>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</si>
  <si>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</si>
  <si>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</si>
  <si>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</si>
  <si>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Hívások száma</t>
  </si>
  <si>
    <t>mp</t>
  </si>
  <si>
    <t>perc</t>
  </si>
  <si>
    <t>óra</t>
  </si>
  <si>
    <t>Kompenzáció</t>
  </si>
  <si>
    <t>Részesedés/perc</t>
  </si>
  <si>
    <t>Bevétel alakulása</t>
  </si>
  <si>
    <t>Hívás kezedete</t>
  </si>
  <si>
    <t>Hossz (mp)</t>
  </si>
  <si>
    <t>Lezárva</t>
  </si>
  <si>
    <t>Összesítés</t>
  </si>
  <si>
    <t>AUDIOTEX TELEFONSZÁMOK</t>
  </si>
  <si>
    <t>06 90 900 750</t>
  </si>
  <si>
    <t xml:space="preserve">Hívásdíj (nettó) </t>
  </si>
  <si>
    <t>Átirányítási költség (nettó)</t>
  </si>
  <si>
    <t>Ügyfél részesedés (nettó)</t>
  </si>
  <si>
    <t>Hívásidő (perc)</t>
  </si>
  <si>
    <t>Nettó forgalom</t>
  </si>
  <si>
    <t>Bruttó forgalom</t>
  </si>
  <si>
    <t>Áfa tartalom</t>
  </si>
  <si>
    <t xml:space="preserve">06 90 900 </t>
  </si>
  <si>
    <t>AUDIOTEX TEL.SZ. ÖSSZESEN</t>
  </si>
  <si>
    <t>Hívásidő</t>
  </si>
  <si>
    <t>AUDIOFIX TELEFONSZÁMOK</t>
  </si>
  <si>
    <t>Hívás nettó díja</t>
  </si>
  <si>
    <t>Hívás darabszám</t>
  </si>
  <si>
    <t>AUDIOFIX TEL.SZ. ÖSSZESEN</t>
  </si>
  <si>
    <t>TELEFONSZÁMOK ÖSSZESEN</t>
  </si>
  <si>
    <t>LEVONÁSOK</t>
  </si>
  <si>
    <t>Előfizetési díjak</t>
  </si>
  <si>
    <t>90-900-750</t>
  </si>
  <si>
    <t>Előfizetési díjak összesen</t>
  </si>
  <si>
    <t>Átirányítási hívószámok módosítása</t>
  </si>
  <si>
    <t>Átirányítási hívószámok módosítása összesen</t>
  </si>
  <si>
    <t>LEVONÁSOK ÖSSZESEN</t>
  </si>
  <si>
    <t>2026-01-13 09:57:10.141</t>
  </si>
  <si>
    <t>2026-01-21 08:58:33.328</t>
  </si>
  <si>
    <t>2026-01-26 16:22:19.315</t>
  </si>
  <si>
    <t>SZÁMLÁZHATÓ (nettó)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</si>
</sst>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\.\ m\.\ d\.\ h:mm;@"/>
    <numFmt numFmtId="165" formatCode="#,##0.0"/>
    <numFmt numFmtId="166" formatCode="yyyy/\ m/\ d\.\ h:mm;@"/>
    <numFmt numFmtId="167" formatCode="_(* #,##0_);_(* \(#,##0\);_(* &quot;-&quot;??_);_(@_)"/>
    <numFmt numFmtId="168" formatCode="_(\$* #,##0_);_(\$* \(#,##0\);_(\$* &quot;-&quot;_);_(@_)"/>
    <numFmt numFmtId="169" formatCode="_(* #,##0.00_);_(* \(#,##0.00\);_(* &quot;-&quot;??_);_(@_)"/>
    <numFmt numFmtId="170" formatCode="yyyy/\ m/\ d\.\ h:mm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MS Sans Serif"/>
      <family val="2"/>
      <charset val="238"/>
    </font>
    <font>
      <b/>
      <sz val="11"/>
      <color rgb="FFFF0000"/>
      <name val="MS Sans Serif"/>
      <family val="2"/>
      <charset val="238"/>
    </font>
    <font>
      <b/>
      <sz val="11"/>
      <color theme="1"/>
      <name val="MS Sans Serif"/>
      <family val="2"/>
      <charset val="238"/>
    </font>
    <font>
      <b/>
      <sz val="11"/>
      <color theme="0"/>
      <name val="MS Sans Serif"/>
      <family val="2"/>
      <charset val="238"/>
    </font>
    <font>
      <sz val="11"/>
      <color theme="0"/>
      <name val="MS Sans Serif"/>
      <family val="2"/>
      <charset val="238"/>
    </font>
    <font>
      <b/>
      <sz val="17.5"/>
      <color theme="0"/>
      <name val="MS Sans Serif"/>
      <family val="2"/>
      <charset val="238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" fillId="0" borderId="0"/>
    <xf numFmtId="0" fontId="4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168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5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3" fontId="2" fillId="5" borderId="0" xfId="0" applyNumberFormat="1" applyFont="1" applyFill="1"/>
    <xf numFmtId="3" fontId="2" fillId="5" borderId="0" xfId="0" applyNumberFormat="1" applyFont="1" applyFill="1" applyAlignment="1">
      <alignment horizontal="right"/>
    </xf>
    <xf numFmtId="2" fontId="0" fillId="4" borderId="0" xfId="0" applyNumberFormat="1" applyFill="1"/>
    <xf numFmtId="2" fontId="0" fillId="4" borderId="0" xfId="0" applyNumberFormat="1" applyFill="1" applyAlignment="1">
      <alignment horizontal="right"/>
    </xf>
    <xf numFmtId="2" fontId="0" fillId="6" borderId="0" xfId="0" applyNumberFormat="1" applyFill="1"/>
    <xf numFmtId="2" fontId="0" fillId="6" borderId="0" xfId="0" applyNumberFormat="1" applyFill="1" applyAlignment="1">
      <alignment horizontal="right"/>
    </xf>
    <xf numFmtId="0" fontId="0" fillId="0" borderId="1" xfId="0" applyBorder="1" applyAlignment="1">
      <alignment horizontal="right"/>
    </xf>
    <xf numFmtId="2" fontId="0" fillId="6" borderId="1" xfId="0" applyNumberFormat="1" applyFill="1" applyBorder="1"/>
    <xf numFmtId="2" fontId="0" fillId="6" borderId="1" xfId="0" applyNumberFormat="1" applyFill="1" applyBorder="1" applyAlignment="1">
      <alignment horizontal="right"/>
    </xf>
    <xf numFmtId="2" fontId="0" fillId="7" borderId="0" xfId="0" applyNumberFormat="1" applyFill="1"/>
    <xf numFmtId="2" fontId="0" fillId="7" borderId="0" xfId="0" applyNumberFormat="1" applyFill="1" applyAlignment="1">
      <alignment horizontal="right"/>
    </xf>
    <xf numFmtId="0" fontId="0" fillId="0" borderId="2" xfId="0" applyBorder="1" applyAlignment="1">
      <alignment horizontal="right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2" fontId="0" fillId="0" borderId="0" xfId="0" applyNumberFormat="1"/>
    <xf numFmtId="166" fontId="4" fillId="0" borderId="0" xfId="3" applyNumberFormat="1"/>
    <xf numFmtId="4" fontId="4" fillId="0" borderId="0" xfId="3" applyNumberFormat="1"/>
    <xf numFmtId="1" fontId="4" fillId="0" borderId="0" xfId="3" applyNumberFormat="1"/>
    <xf numFmtId="49" fontId="4" fillId="0" borderId="0" xfId="3" applyNumberFormat="1"/>
    <xf numFmtId="3" fontId="4" fillId="0" borderId="0" xfId="3" applyNumberFormat="1" applyAlignment="1">
      <alignment horizontal="right"/>
    </xf>
    <xf numFmtId="49" fontId="0" fillId="0" borderId="0" xfId="0" applyNumberFormat="1"/>
    <xf numFmtId="167" fontId="0" fillId="0" borderId="0" xfId="4" applyNumberFormat="1" applyFont="1"/>
    <xf numFmtId="164" fontId="4" fillId="0" borderId="0" xfId="5" applyNumberFormat="1"/>
    <xf numFmtId="165" fontId="4" fillId="0" borderId="0" xfId="5" applyNumberFormat="1"/>
    <xf numFmtId="22" fontId="0" fillId="0" borderId="0" xfId="0" applyNumberFormat="1" applyAlignment="1">
      <alignment horizontal="left"/>
    </xf>
    <xf numFmtId="49" fontId="4" fillId="0" borderId="0" xfId="3" applyNumberFormat="1" applyAlignment="1">
      <alignment horizontal="right"/>
    </xf>
    <xf numFmtId="167" fontId="4" fillId="0" borderId="0" xfId="4" applyNumberFormat="1" applyFont="1"/>
    <xf numFmtId="0" fontId="10" fillId="0" borderId="0" xfId="13" applyFont="1"/>
    <xf numFmtId="14" fontId="10" fillId="0" borderId="0" xfId="13" applyNumberFormat="1" applyFont="1" applyAlignment="1">
      <alignment horizontal="center"/>
    </xf>
    <xf numFmtId="0" fontId="9" fillId="0" borderId="0" xfId="13"/>
    <xf numFmtId="0" fontId="11" fillId="0" borderId="0" xfId="13" applyFont="1"/>
    <xf numFmtId="4" fontId="11" fillId="0" borderId="0" xfId="13" applyNumberFormat="1" applyFont="1" applyAlignment="1">
      <alignment horizontal="center"/>
    </xf>
    <xf numFmtId="0" fontId="11" fillId="8" borderId="0" xfId="13" applyFont="1" applyFill="1"/>
    <xf numFmtId="4" fontId="11" fillId="8" borderId="0" xfId="13" applyNumberFormat="1" applyFont="1" applyFill="1"/>
    <xf numFmtId="0" fontId="11" fillId="9" borderId="0" xfId="13" applyFont="1" applyFill="1" applyAlignment="1">
      <alignment horizontal="center"/>
    </xf>
    <xf numFmtId="0" fontId="11" fillId="0" borderId="0" xfId="13" applyFont="1" applyAlignment="1">
      <alignment horizontal="center"/>
    </xf>
    <xf numFmtId="4" fontId="9" fillId="0" borderId="0" xfId="13" applyNumberFormat="1"/>
    <xf numFmtId="4" fontId="11" fillId="0" borderId="0" xfId="13" applyNumberFormat="1" applyFont="1"/>
    <xf numFmtId="4" fontId="11" fillId="0" borderId="4" xfId="13" applyNumberFormat="1" applyFont="1" applyBorder="1"/>
    <xf numFmtId="3" fontId="9" fillId="0" borderId="0" xfId="13" applyNumberFormat="1"/>
    <xf numFmtId="1" fontId="9" fillId="0" borderId="0" xfId="13" applyNumberFormat="1"/>
    <xf numFmtId="4" fontId="11" fillId="9" borderId="0" xfId="13" applyNumberFormat="1" applyFont="1" applyFill="1" applyAlignment="1">
      <alignment horizontal="center"/>
    </xf>
    <xf numFmtId="0" fontId="11" fillId="4" borderId="0" xfId="13" applyFont="1" applyFill="1" applyAlignment="1">
      <alignment horizontal="center"/>
    </xf>
    <xf numFmtId="4" fontId="11" fillId="4" borderId="0" xfId="13" applyNumberFormat="1" applyFont="1" applyFill="1" applyAlignment="1">
      <alignment horizontal="center"/>
    </xf>
    <xf numFmtId="3" fontId="11" fillId="0" borderId="0" xfId="13" applyNumberFormat="1" applyFont="1"/>
    <xf numFmtId="0" fontId="12" fillId="10" borderId="0" xfId="13" applyFont="1" applyFill="1"/>
    <xf numFmtId="0" fontId="13" fillId="10" borderId="5" xfId="13" applyFont="1" applyFill="1" applyBorder="1"/>
    <xf numFmtId="4" fontId="13" fillId="10" borderId="6" xfId="13" applyNumberFormat="1" applyFont="1" applyFill="1" applyBorder="1"/>
    <xf numFmtId="4" fontId="13" fillId="10" borderId="7" xfId="13" applyNumberFormat="1" applyFont="1" applyFill="1" applyBorder="1"/>
    <xf numFmtId="0" fontId="11" fillId="11" borderId="0" xfId="13" applyFont="1" applyFill="1"/>
    <xf numFmtId="0" fontId="9" fillId="11" borderId="8" xfId="13" applyFill="1" applyBorder="1"/>
    <xf numFmtId="4" fontId="9" fillId="11" borderId="9" xfId="13" applyNumberFormat="1" applyFill="1" applyBorder="1"/>
    <xf numFmtId="4" fontId="9" fillId="11" borderId="10" xfId="13" applyNumberFormat="1" applyFill="1" applyBorder="1"/>
    <xf numFmtId="0" fontId="9" fillId="0" borderId="11" xfId="13" applyBorder="1"/>
    <xf numFmtId="4" fontId="9" fillId="0" borderId="11" xfId="13" applyNumberFormat="1" applyBorder="1"/>
    <xf numFmtId="3" fontId="9" fillId="0" borderId="11" xfId="13" applyNumberFormat="1" applyBorder="1"/>
    <xf numFmtId="0" fontId="11" fillId="11" borderId="12" xfId="13" applyFont="1" applyFill="1" applyBorder="1"/>
    <xf numFmtId="4" fontId="11" fillId="11" borderId="12" xfId="13" applyNumberFormat="1" applyFont="1" applyFill="1" applyBorder="1"/>
    <xf numFmtId="3" fontId="11" fillId="11" borderId="12" xfId="13" applyNumberFormat="1" applyFont="1" applyFill="1" applyBorder="1"/>
    <xf numFmtId="0" fontId="11" fillId="12" borderId="0" xfId="13" applyFont="1" applyFill="1"/>
    <xf numFmtId="0" fontId="9" fillId="12" borderId="13" xfId="13" applyFill="1" applyBorder="1"/>
    <xf numFmtId="4" fontId="9" fillId="12" borderId="14" xfId="13" applyNumberFormat="1" applyFill="1" applyBorder="1"/>
    <xf numFmtId="3" fontId="9" fillId="12" borderId="15" xfId="13" applyNumberFormat="1" applyFill="1" applyBorder="1"/>
    <xf numFmtId="0" fontId="9" fillId="0" borderId="4" xfId="13" applyBorder="1"/>
    <xf numFmtId="4" fontId="9" fillId="0" borderId="4" xfId="13" applyNumberFormat="1" applyBorder="1"/>
    <xf numFmtId="3" fontId="9" fillId="0" borderId="4" xfId="13" applyNumberFormat="1" applyBorder="1"/>
    <xf numFmtId="0" fontId="11" fillId="12" borderId="4" xfId="13" applyFont="1" applyFill="1" applyBorder="1"/>
    <xf numFmtId="4" fontId="11" fillId="12" borderId="4" xfId="13" applyNumberFormat="1" applyFont="1" applyFill="1" applyBorder="1"/>
    <xf numFmtId="3" fontId="11" fillId="12" borderId="4" xfId="13" applyNumberFormat="1" applyFont="1" applyFill="1" applyBorder="1"/>
    <xf numFmtId="0" fontId="12" fillId="10" borderId="4" xfId="13" applyFont="1" applyFill="1" applyBorder="1"/>
    <xf numFmtId="4" fontId="12" fillId="10" borderId="4" xfId="13" applyNumberFormat="1" applyFont="1" applyFill="1" applyBorder="1"/>
    <xf numFmtId="3" fontId="12" fillId="10" borderId="4" xfId="13" applyNumberFormat="1" applyFont="1" applyFill="1" applyBorder="1"/>
    <xf numFmtId="0" fontId="14" fillId="13" borderId="0" xfId="13" applyFont="1" applyFill="1"/>
    <xf numFmtId="0" fontId="14" fillId="13" borderId="4" xfId="13" applyFont="1" applyFill="1" applyBorder="1"/>
    <xf numFmtId="3" fontId="14" fillId="13" borderId="4" xfId="13" applyNumberFormat="1" applyFont="1" applyFill="1" applyBorder="1"/>
    <xf numFmtId="166" fontId="15" fillId="0" borderId="0" xfId="0" applyNumberFormat="1" applyFont="1"/>
    <xf numFmtId="49" fontId="15" fillId="0" borderId="0" xfId="0" applyNumberFormat="1" applyFont="1" applyAlignment="1">
      <alignment horizontal="right"/>
    </xf>
    <xf numFmtId="170" fontId="16" fillId="0" borderId="0" xfId="0" applyNumberFormat="1" applyFont="1"/>
    <xf numFmtId="49" fontId="16" fillId="0" borderId="0" xfId="0" applyNumberFormat="1" applyFont="1" applyAlignment="1">
      <alignment horizontal="right"/>
    </xf>
    <xf numFmtId="170" fontId="17" fillId="0" borderId="0" xfId="0" applyNumberFormat="1" applyFont="1"/>
    <xf numFmtId="49" fontId="17" fillId="0" borderId="0" xfId="0" applyNumberFormat="1" applyFont="1" applyAlignment="1">
      <alignment horizontal="right"/>
    </xf>
    <xf numFmtId="170" fontId="16" fillId="0" borderId="0" xfId="15" applyNumberFormat="1" applyFont="1"/>
    <xf numFmtId="49" fontId="16" fillId="0" borderId="0" xfId="15" applyNumberFormat="1" applyFont="1" applyAlignment="1">
      <alignment horizontal="right"/>
    </xf>
    <xf numFmtId="0" fontId="1" fillId="0" borderId="0" xfId="0" applyFont="1" applyAlignment="1">
      <alignment horizontal="center"/>
    </xf>
  </cellXfs>
  <cellStyles count="25">
    <cellStyle name="Ezres 2" xfId="6" xr:uid="{00000000-0005-0000-0000-000000000000}"/>
    <cellStyle name="Ezres 2 2" xfId="4" xr:uid="{00000000-0005-0000-0000-000001000000}"/>
    <cellStyle name="Ezres 3" xfId="24" xr:uid="{00000000-0005-0000-0000-000002000000}"/>
    <cellStyle name="Jelölőszín (2) 2" xfId="7" xr:uid="{00000000-0005-0000-0000-000003000000}"/>
    <cellStyle name="Jelölőszín (5) 2" xfId="8" xr:uid="{00000000-0005-0000-0000-000004000000}"/>
    <cellStyle name="Normál" xfId="0" builtinId="0"/>
    <cellStyle name="Normál 10" xfId="3" xr:uid="{00000000-0005-0000-0000-000006000000}"/>
    <cellStyle name="Normál 11" xfId="5" xr:uid="{00000000-0005-0000-0000-000007000000}"/>
    <cellStyle name="Normál 12" xfId="9" xr:uid="{00000000-0005-0000-0000-000008000000}"/>
    <cellStyle name="Normál 13" xfId="10" xr:uid="{00000000-0005-0000-0000-000009000000}"/>
    <cellStyle name="Normál 14" xfId="11" xr:uid="{00000000-0005-0000-0000-00000A000000}"/>
    <cellStyle name="Normál 15" xfId="2" xr:uid="{00000000-0005-0000-0000-00000B000000}"/>
    <cellStyle name="Normál 16" xfId="23" xr:uid="{00000000-0005-0000-0000-00000C000000}"/>
    <cellStyle name="Normál 17" xfId="1" xr:uid="{00000000-0005-0000-0000-00000D000000}"/>
    <cellStyle name="Normal 2" xfId="12" xr:uid="{00000000-0005-0000-0000-00000E000000}"/>
    <cellStyle name="Normál 2" xfId="13" xr:uid="{00000000-0005-0000-0000-00000F000000}"/>
    <cellStyle name="Normál 2 2" xfId="14" xr:uid="{00000000-0005-0000-0000-000010000000}"/>
    <cellStyle name="Normál 3" xfId="15" xr:uid="{00000000-0005-0000-0000-000011000000}"/>
    <cellStyle name="Normál 3 2" xfId="16" xr:uid="{00000000-0005-0000-0000-000012000000}"/>
    <cellStyle name="Normál 4" xfId="17" xr:uid="{00000000-0005-0000-0000-000013000000}"/>
    <cellStyle name="Normál 5" xfId="18" xr:uid="{00000000-0005-0000-0000-000014000000}"/>
    <cellStyle name="Normál 6" xfId="19" xr:uid="{00000000-0005-0000-0000-000015000000}"/>
    <cellStyle name="Normál 7" xfId="20" xr:uid="{00000000-0005-0000-0000-000016000000}"/>
    <cellStyle name="Normál 8" xfId="21" xr:uid="{00000000-0005-0000-0000-000017000000}"/>
    <cellStyle name="Normál 9" xfId="22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00B0F0"/>
  </sheetPr>
  <dimension ref="A1:P60"/>
  <sheetViews>
    <sheetView tabSelected="1" topLeftCell="A7" zoomScale="70" zoomScaleNormal="70" workbookViewId="0">
      <selection activeCell="A63" sqref="A63"/>
    </sheetView>
  </sheetViews>
  <sheetFormatPr defaultColWidth="9.109375" defaultRowHeight="15.6" outlineLevelRow="2" x14ac:dyDescent="0.35"/>
  <cols>
    <col min="1" max="1" width="42.21875" style="43" customWidth="1"/>
    <col min="2" max="2" width="11.88671875" style="43" customWidth="1"/>
    <col min="3" max="14" width="13.44140625" style="50" customWidth="1"/>
    <col min="15" max="16384" width="9.109375" style="43"/>
  </cols>
  <sheetData>
    <row r="1" spans="1:14" x14ac:dyDescent="0.35">
      <c r="A1" s="41" t="s">
        <v>21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35">
      <c r="B2" s="44" t="s">
        <v>22</v>
      </c>
      <c r="C2" s="45" t="s">
        <v>0</v>
      </c>
      <c r="D2" s="45" t="s">
        <v>1</v>
      </c>
      <c r="E2" s="45" t="s">
        <v>2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45" t="s">
        <v>8</v>
      </c>
      <c r="L2" s="45" t="s">
        <v>9</v>
      </c>
      <c r="M2" s="45" t="s">
        <v>10</v>
      </c>
      <c r="N2" s="45" t="s">
        <v>11</v>
      </c>
    </row>
    <row r="3" spans="1:14" x14ac:dyDescent="0.35">
      <c r="A3" s="46" t="s">
        <v>23</v>
      </c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35">
      <c r="A4" s="48" t="s">
        <v>24</v>
      </c>
      <c r="B4" s="49"/>
    </row>
    <row r="5" spans="1:14" x14ac:dyDescent="0.35">
      <c r="A5" s="43" t="s">
        <v>25</v>
      </c>
      <c r="C5" s="50">
        <v>360.63</v>
      </c>
      <c r="D5" s="50">
        <v>360.63</v>
      </c>
      <c r="E5" s="50">
        <v>360.63</v>
      </c>
      <c r="F5" s="50">
        <v>360.63</v>
      </c>
      <c r="G5" s="50">
        <v>360.63</v>
      </c>
      <c r="H5" s="50">
        <v>360.63</v>
      </c>
      <c r="I5" s="50">
        <v>360.63</v>
      </c>
      <c r="J5" s="50">
        <v>360.63</v>
      </c>
      <c r="K5" s="50">
        <v>360.63</v>
      </c>
      <c r="L5" s="50">
        <v>360.63</v>
      </c>
      <c r="M5" s="50">
        <v>360.63</v>
      </c>
      <c r="N5" s="50">
        <v>360.63</v>
      </c>
    </row>
    <row r="6" spans="1:14" x14ac:dyDescent="0.35">
      <c r="A6" s="43" t="s">
        <v>26</v>
      </c>
      <c r="C6" s="50">
        <v>9.5</v>
      </c>
      <c r="D6" s="50">
        <v>9.5</v>
      </c>
      <c r="E6" s="50">
        <v>9.5</v>
      </c>
      <c r="F6" s="50">
        <v>9.5</v>
      </c>
      <c r="G6" s="50">
        <v>9.5</v>
      </c>
      <c r="H6" s="50">
        <v>9.5</v>
      </c>
      <c r="I6" s="50">
        <v>9.5</v>
      </c>
      <c r="J6" s="50">
        <v>9.5</v>
      </c>
      <c r="K6" s="50">
        <v>9.5</v>
      </c>
      <c r="L6" s="50">
        <v>9.5</v>
      </c>
      <c r="M6" s="50">
        <v>9.5</v>
      </c>
      <c r="N6" s="50">
        <v>9.5</v>
      </c>
    </row>
    <row r="7" spans="1:14" x14ac:dyDescent="0.35">
      <c r="A7" s="43" t="s">
        <v>27</v>
      </c>
      <c r="C7" s="50">
        <v>132.46</v>
      </c>
      <c r="D7" s="50">
        <v>132.46</v>
      </c>
      <c r="E7" s="50">
        <f t="shared" ref="E7:N7" si="0">E5/2-E6</f>
        <v>170.815</v>
      </c>
      <c r="F7" s="50">
        <f t="shared" si="0"/>
        <v>170.815</v>
      </c>
      <c r="G7" s="50">
        <f t="shared" si="0"/>
        <v>170.815</v>
      </c>
      <c r="H7" s="50">
        <f t="shared" si="0"/>
        <v>170.815</v>
      </c>
      <c r="I7" s="50">
        <f t="shared" si="0"/>
        <v>170.815</v>
      </c>
      <c r="J7" s="50">
        <f t="shared" si="0"/>
        <v>170.815</v>
      </c>
      <c r="K7" s="50">
        <f t="shared" si="0"/>
        <v>170.815</v>
      </c>
      <c r="L7" s="50">
        <f t="shared" si="0"/>
        <v>170.815</v>
      </c>
      <c r="M7" s="50">
        <f t="shared" si="0"/>
        <v>170.815</v>
      </c>
      <c r="N7" s="50">
        <f t="shared" si="0"/>
        <v>170.815</v>
      </c>
    </row>
    <row r="8" spans="1:14" x14ac:dyDescent="0.35">
      <c r="A8" s="43" t="s">
        <v>28</v>
      </c>
      <c r="B8" s="51">
        <f>SUM(C8:N8)</f>
        <v>5.6333333333333337</v>
      </c>
      <c r="C8" s="52">
        <f>'900-750'!C5</f>
        <v>0</v>
      </c>
      <c r="D8" s="52">
        <f>'900-750'!F5</f>
        <v>0</v>
      </c>
      <c r="E8" s="52">
        <f>'900-750'!I5</f>
        <v>0</v>
      </c>
      <c r="F8" s="52">
        <f>'900-750'!L5</f>
        <v>0</v>
      </c>
      <c r="G8" s="52">
        <f>'900-750'!O5</f>
        <v>0</v>
      </c>
      <c r="H8" s="52">
        <f>'900-750'!R5</f>
        <v>0</v>
      </c>
      <c r="I8" s="52">
        <f>'900-750'!U5</f>
        <v>0</v>
      </c>
      <c r="J8" s="52">
        <f>'900-750'!X5</f>
        <v>0</v>
      </c>
      <c r="K8" s="52">
        <f>'900-750'!AA5</f>
        <v>0</v>
      </c>
      <c r="L8" s="52">
        <f>'900-750'!AD5</f>
        <v>0</v>
      </c>
      <c r="M8" s="52">
        <f>'900-750'!AG5</f>
        <v>0</v>
      </c>
      <c r="N8" s="52">
        <f>'900-750'!AJ5</f>
        <v>5.6333333333333337</v>
      </c>
    </row>
    <row r="9" spans="1:14" x14ac:dyDescent="0.35">
      <c r="A9" s="43" t="s">
        <v>29</v>
      </c>
      <c r="B9" s="53">
        <f t="shared" ref="B9:B49" si="1">SUM(C9:N9)</f>
        <v>962.25783333333334</v>
      </c>
      <c r="C9" s="50">
        <f t="shared" ref="C9:N9" si="2">C8*C$7</f>
        <v>0</v>
      </c>
      <c r="D9" s="50">
        <f t="shared" si="2"/>
        <v>0</v>
      </c>
      <c r="E9" s="50">
        <f t="shared" si="2"/>
        <v>0</v>
      </c>
      <c r="F9" s="50">
        <f t="shared" si="2"/>
        <v>0</v>
      </c>
      <c r="G9" s="50">
        <f t="shared" si="2"/>
        <v>0</v>
      </c>
      <c r="H9" s="50">
        <f t="shared" si="2"/>
        <v>0</v>
      </c>
      <c r="I9" s="50">
        <f t="shared" si="2"/>
        <v>0</v>
      </c>
      <c r="J9" s="50">
        <f t="shared" si="2"/>
        <v>0</v>
      </c>
      <c r="K9" s="50">
        <f t="shared" si="2"/>
        <v>0</v>
      </c>
      <c r="L9" s="50">
        <f t="shared" si="2"/>
        <v>0</v>
      </c>
      <c r="M9" s="54">
        <f t="shared" si="2"/>
        <v>0</v>
      </c>
      <c r="N9" s="50">
        <f t="shared" si="2"/>
        <v>962.25783333333334</v>
      </c>
    </row>
    <row r="10" spans="1:14" x14ac:dyDescent="0.35">
      <c r="A10" s="43" t="s">
        <v>30</v>
      </c>
      <c r="B10" s="53">
        <f t="shared" si="1"/>
        <v>1222.0674483333335</v>
      </c>
      <c r="C10" s="50">
        <f t="shared" ref="C10:N10" si="3">C9*1.27</f>
        <v>0</v>
      </c>
      <c r="D10" s="50">
        <f t="shared" si="3"/>
        <v>0</v>
      </c>
      <c r="E10" s="50">
        <f t="shared" si="3"/>
        <v>0</v>
      </c>
      <c r="F10" s="50">
        <f t="shared" si="3"/>
        <v>0</v>
      </c>
      <c r="G10" s="50">
        <f t="shared" si="3"/>
        <v>0</v>
      </c>
      <c r="H10" s="50">
        <f t="shared" si="3"/>
        <v>0</v>
      </c>
      <c r="I10" s="50">
        <f t="shared" si="3"/>
        <v>0</v>
      </c>
      <c r="J10" s="50">
        <f t="shared" si="3"/>
        <v>0</v>
      </c>
      <c r="K10" s="50">
        <f t="shared" si="3"/>
        <v>0</v>
      </c>
      <c r="L10" s="50">
        <f t="shared" si="3"/>
        <v>0</v>
      </c>
      <c r="M10" s="54">
        <f t="shared" si="3"/>
        <v>0</v>
      </c>
      <c r="N10" s="50">
        <f t="shared" si="3"/>
        <v>1222.0674483333335</v>
      </c>
    </row>
    <row r="11" spans="1:14" x14ac:dyDescent="0.35">
      <c r="A11" s="43" t="s">
        <v>31</v>
      </c>
      <c r="B11" s="53">
        <f t="shared" si="1"/>
        <v>259.80961500000012</v>
      </c>
      <c r="C11" s="50">
        <f t="shared" ref="C11:N11" si="4">C10-C9</f>
        <v>0</v>
      </c>
      <c r="D11" s="50">
        <f t="shared" si="4"/>
        <v>0</v>
      </c>
      <c r="E11" s="50">
        <f t="shared" si="4"/>
        <v>0</v>
      </c>
      <c r="F11" s="50">
        <f t="shared" si="4"/>
        <v>0</v>
      </c>
      <c r="G11" s="50">
        <f t="shared" si="4"/>
        <v>0</v>
      </c>
      <c r="H11" s="50">
        <f t="shared" si="4"/>
        <v>0</v>
      </c>
      <c r="I11" s="50">
        <f t="shared" si="4"/>
        <v>0</v>
      </c>
      <c r="J11" s="50">
        <f t="shared" si="4"/>
        <v>0</v>
      </c>
      <c r="K11" s="50">
        <f t="shared" si="4"/>
        <v>0</v>
      </c>
      <c r="L11" s="50">
        <f t="shared" si="4"/>
        <v>0</v>
      </c>
      <c r="M11" s="54">
        <f t="shared" si="4"/>
        <v>0</v>
      </c>
      <c r="N11" s="50">
        <f t="shared" si="4"/>
        <v>259.80961500000012</v>
      </c>
    </row>
    <row r="12" spans="1:14" hidden="1" outlineLevel="2" x14ac:dyDescent="0.35">
      <c r="A12" s="48" t="s">
        <v>32</v>
      </c>
      <c r="B12" s="50">
        <f t="shared" si="1"/>
        <v>0</v>
      </c>
    </row>
    <row r="13" spans="1:14" hidden="1" outlineLevel="2" x14ac:dyDescent="0.35">
      <c r="A13" s="43" t="s">
        <v>25</v>
      </c>
      <c r="B13" s="50">
        <f t="shared" si="1"/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</row>
    <row r="14" spans="1:14" hidden="1" outlineLevel="2" x14ac:dyDescent="0.35">
      <c r="A14" s="43" t="s">
        <v>26</v>
      </c>
      <c r="B14" s="50">
        <f t="shared" si="1"/>
        <v>114</v>
      </c>
      <c r="C14" s="50">
        <v>9.5</v>
      </c>
      <c r="D14" s="50">
        <v>9.5</v>
      </c>
      <c r="E14" s="50">
        <v>9.5</v>
      </c>
      <c r="F14" s="50">
        <v>9.5</v>
      </c>
      <c r="G14" s="50">
        <v>9.5</v>
      </c>
      <c r="H14" s="50">
        <v>9.5</v>
      </c>
      <c r="I14" s="50">
        <v>9.5</v>
      </c>
      <c r="J14" s="50">
        <v>9.5</v>
      </c>
      <c r="K14" s="50">
        <v>9.5</v>
      </c>
      <c r="L14" s="50">
        <v>9.5</v>
      </c>
      <c r="M14" s="50">
        <v>9.5</v>
      </c>
      <c r="N14" s="50">
        <v>9.5</v>
      </c>
    </row>
    <row r="15" spans="1:14" hidden="1" outlineLevel="2" x14ac:dyDescent="0.35">
      <c r="A15" s="43" t="s">
        <v>27</v>
      </c>
      <c r="B15" s="50">
        <f t="shared" si="1"/>
        <v>-114</v>
      </c>
      <c r="C15" s="50">
        <f t="shared" ref="C15:N15" si="5">C13/2-C14</f>
        <v>-9.5</v>
      </c>
      <c r="D15" s="50">
        <f t="shared" si="5"/>
        <v>-9.5</v>
      </c>
      <c r="E15" s="50">
        <f t="shared" si="5"/>
        <v>-9.5</v>
      </c>
      <c r="F15" s="50">
        <f t="shared" si="5"/>
        <v>-9.5</v>
      </c>
      <c r="G15" s="50">
        <f t="shared" si="5"/>
        <v>-9.5</v>
      </c>
      <c r="H15" s="50">
        <f t="shared" si="5"/>
        <v>-9.5</v>
      </c>
      <c r="I15" s="50">
        <f t="shared" si="5"/>
        <v>-9.5</v>
      </c>
      <c r="J15" s="50">
        <f t="shared" si="5"/>
        <v>-9.5</v>
      </c>
      <c r="K15" s="50">
        <f t="shared" si="5"/>
        <v>-9.5</v>
      </c>
      <c r="L15" s="50">
        <f t="shared" si="5"/>
        <v>-9.5</v>
      </c>
      <c r="M15" s="50">
        <f t="shared" si="5"/>
        <v>-9.5</v>
      </c>
      <c r="N15" s="50">
        <f t="shared" si="5"/>
        <v>-9.5</v>
      </c>
    </row>
    <row r="16" spans="1:14" hidden="1" outlineLevel="2" x14ac:dyDescent="0.35">
      <c r="A16" s="43" t="s">
        <v>28</v>
      </c>
      <c r="B16" s="50">
        <f t="shared" si="1"/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</row>
    <row r="17" spans="1:14" hidden="1" outlineLevel="2" x14ac:dyDescent="0.35">
      <c r="A17" s="43" t="s">
        <v>29</v>
      </c>
      <c r="B17" s="50">
        <f t="shared" si="1"/>
        <v>0</v>
      </c>
      <c r="C17" s="50">
        <f t="shared" ref="C17:N17" si="6">C16*C15</f>
        <v>0</v>
      </c>
      <c r="D17" s="50">
        <f t="shared" si="6"/>
        <v>0</v>
      </c>
      <c r="E17" s="50">
        <f t="shared" si="6"/>
        <v>0</v>
      </c>
      <c r="F17" s="50">
        <f t="shared" si="6"/>
        <v>0</v>
      </c>
      <c r="G17" s="50">
        <f t="shared" si="6"/>
        <v>0</v>
      </c>
      <c r="H17" s="50">
        <f t="shared" si="6"/>
        <v>0</v>
      </c>
      <c r="I17" s="50">
        <f t="shared" si="6"/>
        <v>0</v>
      </c>
      <c r="J17" s="50">
        <f t="shared" si="6"/>
        <v>0</v>
      </c>
      <c r="K17" s="50">
        <f t="shared" si="6"/>
        <v>0</v>
      </c>
      <c r="L17" s="50">
        <f t="shared" si="6"/>
        <v>0</v>
      </c>
      <c r="M17" s="50">
        <f t="shared" si="6"/>
        <v>0</v>
      </c>
      <c r="N17" s="50">
        <f t="shared" si="6"/>
        <v>0</v>
      </c>
    </row>
    <row r="18" spans="1:14" hidden="1" outlineLevel="2" x14ac:dyDescent="0.35">
      <c r="A18" s="43" t="s">
        <v>30</v>
      </c>
      <c r="B18" s="50">
        <f t="shared" si="1"/>
        <v>0</v>
      </c>
      <c r="C18" s="50">
        <f t="shared" ref="C18:N18" si="7">C17*1.27</f>
        <v>0</v>
      </c>
      <c r="D18" s="50">
        <f t="shared" si="7"/>
        <v>0</v>
      </c>
      <c r="E18" s="50">
        <f t="shared" si="7"/>
        <v>0</v>
      </c>
      <c r="F18" s="50">
        <f t="shared" si="7"/>
        <v>0</v>
      </c>
      <c r="G18" s="50">
        <f t="shared" si="7"/>
        <v>0</v>
      </c>
      <c r="H18" s="50">
        <f t="shared" si="7"/>
        <v>0</v>
      </c>
      <c r="I18" s="50">
        <f t="shared" si="7"/>
        <v>0</v>
      </c>
      <c r="J18" s="50">
        <f t="shared" si="7"/>
        <v>0</v>
      </c>
      <c r="K18" s="50">
        <f t="shared" si="7"/>
        <v>0</v>
      </c>
      <c r="L18" s="50">
        <f t="shared" si="7"/>
        <v>0</v>
      </c>
      <c r="M18" s="50">
        <f t="shared" si="7"/>
        <v>0</v>
      </c>
      <c r="N18" s="50">
        <f t="shared" si="7"/>
        <v>0</v>
      </c>
    </row>
    <row r="19" spans="1:14" hidden="1" outlineLevel="2" x14ac:dyDescent="0.35">
      <c r="A19" s="43" t="s">
        <v>31</v>
      </c>
      <c r="B19" s="50">
        <f t="shared" si="1"/>
        <v>0</v>
      </c>
      <c r="C19" s="50">
        <f t="shared" ref="C19:N19" si="8">C18-C17</f>
        <v>0</v>
      </c>
      <c r="D19" s="50">
        <f t="shared" si="8"/>
        <v>0</v>
      </c>
      <c r="E19" s="50">
        <f t="shared" si="8"/>
        <v>0</v>
      </c>
      <c r="F19" s="50">
        <f t="shared" si="8"/>
        <v>0</v>
      </c>
      <c r="G19" s="50">
        <f t="shared" si="8"/>
        <v>0</v>
      </c>
      <c r="H19" s="50">
        <f t="shared" si="8"/>
        <v>0</v>
      </c>
      <c r="I19" s="50">
        <f t="shared" si="8"/>
        <v>0</v>
      </c>
      <c r="J19" s="50">
        <f t="shared" si="8"/>
        <v>0</v>
      </c>
      <c r="K19" s="50">
        <f t="shared" si="8"/>
        <v>0</v>
      </c>
      <c r="L19" s="50">
        <f t="shared" si="8"/>
        <v>0</v>
      </c>
      <c r="M19" s="50">
        <f t="shared" si="8"/>
        <v>0</v>
      </c>
      <c r="N19" s="50">
        <f t="shared" si="8"/>
        <v>0</v>
      </c>
    </row>
    <row r="20" spans="1:14" hidden="1" outlineLevel="2" collapsed="1" x14ac:dyDescent="0.35">
      <c r="A20" s="48" t="s">
        <v>32</v>
      </c>
      <c r="B20" s="50">
        <f t="shared" si="1"/>
        <v>0</v>
      </c>
    </row>
    <row r="21" spans="1:14" hidden="1" outlineLevel="2" x14ac:dyDescent="0.35">
      <c r="A21" s="43" t="s">
        <v>25</v>
      </c>
      <c r="B21" s="50">
        <f t="shared" si="1"/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</row>
    <row r="22" spans="1:14" hidden="1" outlineLevel="2" x14ac:dyDescent="0.35">
      <c r="A22" s="43" t="s">
        <v>26</v>
      </c>
      <c r="B22" s="50">
        <f t="shared" si="1"/>
        <v>114</v>
      </c>
      <c r="C22" s="50">
        <v>9.5</v>
      </c>
      <c r="D22" s="50">
        <v>9.5</v>
      </c>
      <c r="E22" s="50">
        <v>9.5</v>
      </c>
      <c r="F22" s="50">
        <v>9.5</v>
      </c>
      <c r="G22" s="50">
        <v>9.5</v>
      </c>
      <c r="H22" s="50">
        <v>9.5</v>
      </c>
      <c r="I22" s="50">
        <v>9.5</v>
      </c>
      <c r="J22" s="50">
        <v>9.5</v>
      </c>
      <c r="K22" s="50">
        <v>9.5</v>
      </c>
      <c r="L22" s="50">
        <v>9.5</v>
      </c>
      <c r="M22" s="50">
        <v>9.5</v>
      </c>
      <c r="N22" s="50">
        <v>9.5</v>
      </c>
    </row>
    <row r="23" spans="1:14" hidden="1" outlineLevel="2" x14ac:dyDescent="0.35">
      <c r="A23" s="43" t="s">
        <v>27</v>
      </c>
      <c r="B23" s="50">
        <f t="shared" si="1"/>
        <v>-114</v>
      </c>
      <c r="C23" s="50">
        <f t="shared" ref="C23:N23" si="9">C21/2-C22</f>
        <v>-9.5</v>
      </c>
      <c r="D23" s="50">
        <f t="shared" si="9"/>
        <v>-9.5</v>
      </c>
      <c r="E23" s="50">
        <f t="shared" si="9"/>
        <v>-9.5</v>
      </c>
      <c r="F23" s="50">
        <f t="shared" si="9"/>
        <v>-9.5</v>
      </c>
      <c r="G23" s="50">
        <f t="shared" si="9"/>
        <v>-9.5</v>
      </c>
      <c r="H23" s="50">
        <f t="shared" si="9"/>
        <v>-9.5</v>
      </c>
      <c r="I23" s="50">
        <f t="shared" si="9"/>
        <v>-9.5</v>
      </c>
      <c r="J23" s="50">
        <f t="shared" si="9"/>
        <v>-9.5</v>
      </c>
      <c r="K23" s="50">
        <f t="shared" si="9"/>
        <v>-9.5</v>
      </c>
      <c r="L23" s="50">
        <f t="shared" si="9"/>
        <v>-9.5</v>
      </c>
      <c r="M23" s="50">
        <f t="shared" si="9"/>
        <v>-9.5</v>
      </c>
      <c r="N23" s="50">
        <f t="shared" si="9"/>
        <v>-9.5</v>
      </c>
    </row>
    <row r="24" spans="1:14" hidden="1" outlineLevel="2" x14ac:dyDescent="0.35">
      <c r="A24" s="43" t="s">
        <v>28</v>
      </c>
      <c r="B24" s="50">
        <f t="shared" si="1"/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</row>
    <row r="25" spans="1:14" hidden="1" outlineLevel="2" x14ac:dyDescent="0.35">
      <c r="A25" s="43" t="s">
        <v>29</v>
      </c>
      <c r="B25" s="50">
        <f t="shared" si="1"/>
        <v>0</v>
      </c>
      <c r="C25" s="50">
        <f t="shared" ref="C25:N25" si="10">C24*C23</f>
        <v>0</v>
      </c>
      <c r="D25" s="50">
        <f t="shared" si="10"/>
        <v>0</v>
      </c>
      <c r="E25" s="50">
        <f t="shared" si="10"/>
        <v>0</v>
      </c>
      <c r="F25" s="50">
        <f t="shared" si="10"/>
        <v>0</v>
      </c>
      <c r="G25" s="50">
        <f t="shared" si="10"/>
        <v>0</v>
      </c>
      <c r="H25" s="50">
        <f t="shared" si="10"/>
        <v>0</v>
      </c>
      <c r="I25" s="50">
        <f t="shared" si="10"/>
        <v>0</v>
      </c>
      <c r="J25" s="50">
        <f t="shared" si="10"/>
        <v>0</v>
      </c>
      <c r="K25" s="50">
        <f t="shared" si="10"/>
        <v>0</v>
      </c>
      <c r="L25" s="50">
        <f t="shared" si="10"/>
        <v>0</v>
      </c>
      <c r="M25" s="50">
        <f t="shared" si="10"/>
        <v>0</v>
      </c>
      <c r="N25" s="50">
        <f t="shared" si="10"/>
        <v>0</v>
      </c>
    </row>
    <row r="26" spans="1:14" hidden="1" outlineLevel="2" x14ac:dyDescent="0.35">
      <c r="A26" s="43" t="s">
        <v>30</v>
      </c>
      <c r="B26" s="50">
        <f t="shared" si="1"/>
        <v>0</v>
      </c>
      <c r="C26" s="50">
        <f t="shared" ref="C26:N26" si="11">C25*1.27</f>
        <v>0</v>
      </c>
      <c r="D26" s="50">
        <f t="shared" si="11"/>
        <v>0</v>
      </c>
      <c r="E26" s="50">
        <f t="shared" si="11"/>
        <v>0</v>
      </c>
      <c r="F26" s="50">
        <f t="shared" si="11"/>
        <v>0</v>
      </c>
      <c r="G26" s="50">
        <f t="shared" si="11"/>
        <v>0</v>
      </c>
      <c r="H26" s="50">
        <f t="shared" si="11"/>
        <v>0</v>
      </c>
      <c r="I26" s="50">
        <f t="shared" si="11"/>
        <v>0</v>
      </c>
      <c r="J26" s="50">
        <f t="shared" si="11"/>
        <v>0</v>
      </c>
      <c r="K26" s="50">
        <f t="shared" si="11"/>
        <v>0</v>
      </c>
      <c r="L26" s="50">
        <f t="shared" si="11"/>
        <v>0</v>
      </c>
      <c r="M26" s="50">
        <f t="shared" si="11"/>
        <v>0</v>
      </c>
      <c r="N26" s="50">
        <f t="shared" si="11"/>
        <v>0</v>
      </c>
    </row>
    <row r="27" spans="1:14" hidden="1" outlineLevel="2" x14ac:dyDescent="0.35">
      <c r="A27" s="43" t="s">
        <v>31</v>
      </c>
      <c r="B27" s="50">
        <f t="shared" si="1"/>
        <v>0</v>
      </c>
      <c r="C27" s="50">
        <f t="shared" ref="C27:N27" si="12">C26-C25</f>
        <v>0</v>
      </c>
      <c r="D27" s="50">
        <f t="shared" si="12"/>
        <v>0</v>
      </c>
      <c r="E27" s="50">
        <f t="shared" si="12"/>
        <v>0</v>
      </c>
      <c r="F27" s="50">
        <f t="shared" si="12"/>
        <v>0</v>
      </c>
      <c r="G27" s="50">
        <f t="shared" si="12"/>
        <v>0</v>
      </c>
      <c r="H27" s="50">
        <f t="shared" si="12"/>
        <v>0</v>
      </c>
      <c r="I27" s="50">
        <f t="shared" si="12"/>
        <v>0</v>
      </c>
      <c r="J27" s="50">
        <f t="shared" si="12"/>
        <v>0</v>
      </c>
      <c r="K27" s="50">
        <f t="shared" si="12"/>
        <v>0</v>
      </c>
      <c r="L27" s="50">
        <f t="shared" si="12"/>
        <v>0</v>
      </c>
      <c r="M27" s="50">
        <f t="shared" si="12"/>
        <v>0</v>
      </c>
      <c r="N27" s="50">
        <f t="shared" si="12"/>
        <v>0</v>
      </c>
    </row>
    <row r="28" spans="1:14" collapsed="1" x14ac:dyDescent="0.35">
      <c r="A28" s="48" t="s">
        <v>33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x14ac:dyDescent="0.35">
      <c r="A29" s="43" t="s">
        <v>34</v>
      </c>
      <c r="B29" s="53">
        <f t="shared" si="1"/>
        <v>5.6333333333333337</v>
      </c>
      <c r="C29" s="50">
        <f t="shared" ref="C29:N32" si="13">SUM(C16,C8,C24)</f>
        <v>0</v>
      </c>
      <c r="D29" s="50">
        <f t="shared" si="13"/>
        <v>0</v>
      </c>
      <c r="E29" s="50">
        <f t="shared" si="13"/>
        <v>0</v>
      </c>
      <c r="F29" s="50">
        <f t="shared" si="13"/>
        <v>0</v>
      </c>
      <c r="G29" s="50">
        <f t="shared" si="13"/>
        <v>0</v>
      </c>
      <c r="H29" s="50">
        <f t="shared" si="13"/>
        <v>0</v>
      </c>
      <c r="I29" s="50">
        <f t="shared" si="13"/>
        <v>0</v>
      </c>
      <c r="J29" s="50">
        <f t="shared" si="13"/>
        <v>0</v>
      </c>
      <c r="K29" s="50">
        <f t="shared" si="13"/>
        <v>0</v>
      </c>
      <c r="L29" s="50">
        <f t="shared" si="13"/>
        <v>0</v>
      </c>
      <c r="M29" s="54">
        <f t="shared" si="13"/>
        <v>0</v>
      </c>
      <c r="N29" s="50">
        <f t="shared" si="13"/>
        <v>5.6333333333333337</v>
      </c>
    </row>
    <row r="30" spans="1:14" x14ac:dyDescent="0.35">
      <c r="A30" s="43" t="s">
        <v>29</v>
      </c>
      <c r="B30" s="53">
        <f t="shared" si="1"/>
        <v>962.25783333333334</v>
      </c>
      <c r="C30" s="53">
        <f t="shared" si="13"/>
        <v>0</v>
      </c>
      <c r="D30" s="53">
        <f t="shared" si="13"/>
        <v>0</v>
      </c>
      <c r="E30" s="53">
        <f t="shared" si="13"/>
        <v>0</v>
      </c>
      <c r="F30" s="53">
        <f t="shared" si="13"/>
        <v>0</v>
      </c>
      <c r="G30" s="53">
        <f t="shared" si="13"/>
        <v>0</v>
      </c>
      <c r="H30" s="53">
        <f t="shared" si="13"/>
        <v>0</v>
      </c>
      <c r="I30" s="53">
        <f t="shared" si="13"/>
        <v>0</v>
      </c>
      <c r="J30" s="53">
        <f t="shared" si="13"/>
        <v>0</v>
      </c>
      <c r="K30" s="53">
        <f t="shared" si="13"/>
        <v>0</v>
      </c>
      <c r="L30" s="53">
        <f t="shared" si="13"/>
        <v>0</v>
      </c>
      <c r="M30" s="54">
        <f t="shared" si="13"/>
        <v>0</v>
      </c>
      <c r="N30" s="53">
        <f t="shared" si="13"/>
        <v>962.25783333333334</v>
      </c>
    </row>
    <row r="31" spans="1:14" x14ac:dyDescent="0.35">
      <c r="A31" s="43" t="s">
        <v>30</v>
      </c>
      <c r="B31" s="53">
        <f t="shared" si="1"/>
        <v>1222.0674483333335</v>
      </c>
      <c r="C31" s="53">
        <f t="shared" si="13"/>
        <v>0</v>
      </c>
      <c r="D31" s="53">
        <f t="shared" si="13"/>
        <v>0</v>
      </c>
      <c r="E31" s="53">
        <f t="shared" si="13"/>
        <v>0</v>
      </c>
      <c r="F31" s="53">
        <f t="shared" si="13"/>
        <v>0</v>
      </c>
      <c r="G31" s="53">
        <f t="shared" si="13"/>
        <v>0</v>
      </c>
      <c r="H31" s="53">
        <f t="shared" si="13"/>
        <v>0</v>
      </c>
      <c r="I31" s="53">
        <f t="shared" si="13"/>
        <v>0</v>
      </c>
      <c r="J31" s="53">
        <f t="shared" si="13"/>
        <v>0</v>
      </c>
      <c r="K31" s="53">
        <f t="shared" si="13"/>
        <v>0</v>
      </c>
      <c r="L31" s="53">
        <f t="shared" si="13"/>
        <v>0</v>
      </c>
      <c r="M31" s="54">
        <f t="shared" si="13"/>
        <v>0</v>
      </c>
      <c r="N31" s="53">
        <f t="shared" si="13"/>
        <v>1222.0674483333335</v>
      </c>
    </row>
    <row r="32" spans="1:14" x14ac:dyDescent="0.35">
      <c r="A32" s="43" t="s">
        <v>31</v>
      </c>
      <c r="B32" s="53">
        <f t="shared" si="1"/>
        <v>259.80961500000012</v>
      </c>
      <c r="C32" s="53">
        <f t="shared" si="13"/>
        <v>0</v>
      </c>
      <c r="D32" s="53">
        <f t="shared" si="13"/>
        <v>0</v>
      </c>
      <c r="E32" s="53">
        <f t="shared" si="13"/>
        <v>0</v>
      </c>
      <c r="F32" s="53">
        <f t="shared" si="13"/>
        <v>0</v>
      </c>
      <c r="G32" s="53">
        <f t="shared" si="13"/>
        <v>0</v>
      </c>
      <c r="H32" s="53">
        <f t="shared" si="13"/>
        <v>0</v>
      </c>
      <c r="I32" s="53">
        <f t="shared" si="13"/>
        <v>0</v>
      </c>
      <c r="J32" s="53">
        <f t="shared" si="13"/>
        <v>0</v>
      </c>
      <c r="K32" s="53">
        <f t="shared" si="13"/>
        <v>0</v>
      </c>
      <c r="L32" s="53">
        <f t="shared" si="13"/>
        <v>0</v>
      </c>
      <c r="M32" s="54">
        <f t="shared" si="13"/>
        <v>0</v>
      </c>
      <c r="N32" s="53">
        <f t="shared" si="13"/>
        <v>259.80961500000012</v>
      </c>
    </row>
    <row r="33" spans="1:14" hidden="1" x14ac:dyDescent="0.35">
      <c r="A33" s="46" t="s">
        <v>35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4" hidden="1" x14ac:dyDescent="0.35">
      <c r="A34" s="43" t="s">
        <v>36</v>
      </c>
      <c r="B34" s="50"/>
    </row>
    <row r="35" spans="1:14" hidden="1" x14ac:dyDescent="0.35">
      <c r="A35" s="43" t="s">
        <v>27</v>
      </c>
      <c r="B35" s="50"/>
    </row>
    <row r="36" spans="1:14" hidden="1" x14ac:dyDescent="0.35">
      <c r="A36" s="48"/>
      <c r="B36" s="50"/>
    </row>
    <row r="37" spans="1:14" hidden="1" x14ac:dyDescent="0.35">
      <c r="A37" s="43" t="s">
        <v>37</v>
      </c>
      <c r="B37" s="50"/>
    </row>
    <row r="38" spans="1:14" hidden="1" x14ac:dyDescent="0.35">
      <c r="A38" s="43" t="s">
        <v>29</v>
      </c>
      <c r="B38" s="50"/>
    </row>
    <row r="39" spans="1:14" hidden="1" x14ac:dyDescent="0.35">
      <c r="A39" s="43" t="s">
        <v>30</v>
      </c>
      <c r="B39" s="50"/>
    </row>
    <row r="40" spans="1:14" hidden="1" x14ac:dyDescent="0.35">
      <c r="A40" s="43" t="s">
        <v>31</v>
      </c>
      <c r="B40" s="50"/>
    </row>
    <row r="41" spans="1:14" hidden="1" x14ac:dyDescent="0.35">
      <c r="A41" s="48" t="s">
        <v>38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  <row r="42" spans="1:14" hidden="1" x14ac:dyDescent="0.35">
      <c r="A42" s="43" t="s">
        <v>37</v>
      </c>
      <c r="B42" s="50"/>
      <c r="C42" s="50">
        <f t="shared" ref="C42:N45" si="14">C37</f>
        <v>0</v>
      </c>
      <c r="D42" s="50">
        <f t="shared" si="14"/>
        <v>0</v>
      </c>
      <c r="E42" s="50">
        <f t="shared" si="14"/>
        <v>0</v>
      </c>
      <c r="F42" s="50">
        <f t="shared" si="14"/>
        <v>0</v>
      </c>
      <c r="G42" s="50">
        <f t="shared" si="14"/>
        <v>0</v>
      </c>
      <c r="H42" s="50">
        <f t="shared" si="14"/>
        <v>0</v>
      </c>
      <c r="I42" s="50">
        <f t="shared" si="14"/>
        <v>0</v>
      </c>
      <c r="J42" s="50">
        <f t="shared" si="14"/>
        <v>0</v>
      </c>
      <c r="K42" s="50">
        <f t="shared" si="14"/>
        <v>0</v>
      </c>
      <c r="L42" s="50">
        <f t="shared" si="14"/>
        <v>0</v>
      </c>
      <c r="M42" s="50">
        <f t="shared" si="14"/>
        <v>0</v>
      </c>
      <c r="N42" s="50">
        <f t="shared" si="14"/>
        <v>0</v>
      </c>
    </row>
    <row r="43" spans="1:14" hidden="1" x14ac:dyDescent="0.35">
      <c r="A43" s="43" t="s">
        <v>29</v>
      </c>
      <c r="B43" s="50"/>
      <c r="C43" s="50">
        <f t="shared" si="14"/>
        <v>0</v>
      </c>
      <c r="D43" s="50">
        <f t="shared" si="14"/>
        <v>0</v>
      </c>
      <c r="E43" s="50">
        <f t="shared" si="14"/>
        <v>0</v>
      </c>
      <c r="F43" s="50">
        <f t="shared" si="14"/>
        <v>0</v>
      </c>
      <c r="G43" s="50">
        <f t="shared" si="14"/>
        <v>0</v>
      </c>
      <c r="H43" s="50">
        <f t="shared" si="14"/>
        <v>0</v>
      </c>
      <c r="I43" s="50">
        <f t="shared" si="14"/>
        <v>0</v>
      </c>
      <c r="J43" s="50">
        <f t="shared" si="14"/>
        <v>0</v>
      </c>
      <c r="K43" s="50">
        <f t="shared" si="14"/>
        <v>0</v>
      </c>
      <c r="L43" s="50">
        <f t="shared" si="14"/>
        <v>0</v>
      </c>
      <c r="M43" s="50">
        <f t="shared" si="14"/>
        <v>0</v>
      </c>
      <c r="N43" s="50">
        <f t="shared" si="14"/>
        <v>0</v>
      </c>
    </row>
    <row r="44" spans="1:14" hidden="1" x14ac:dyDescent="0.35">
      <c r="A44" s="43" t="s">
        <v>30</v>
      </c>
      <c r="B44" s="50"/>
      <c r="C44" s="50">
        <f t="shared" si="14"/>
        <v>0</v>
      </c>
      <c r="D44" s="50">
        <f t="shared" si="14"/>
        <v>0</v>
      </c>
      <c r="E44" s="50">
        <f t="shared" si="14"/>
        <v>0</v>
      </c>
      <c r="F44" s="50">
        <f t="shared" si="14"/>
        <v>0</v>
      </c>
      <c r="G44" s="50">
        <f t="shared" si="14"/>
        <v>0</v>
      </c>
      <c r="H44" s="50">
        <f t="shared" si="14"/>
        <v>0</v>
      </c>
      <c r="I44" s="50">
        <f t="shared" si="14"/>
        <v>0</v>
      </c>
      <c r="J44" s="50">
        <f t="shared" si="14"/>
        <v>0</v>
      </c>
      <c r="K44" s="50">
        <f t="shared" si="14"/>
        <v>0</v>
      </c>
      <c r="L44" s="50">
        <f t="shared" si="14"/>
        <v>0</v>
      </c>
      <c r="M44" s="50">
        <f t="shared" si="14"/>
        <v>0</v>
      </c>
      <c r="N44" s="50">
        <f t="shared" si="14"/>
        <v>0</v>
      </c>
    </row>
    <row r="45" spans="1:14" hidden="1" x14ac:dyDescent="0.35">
      <c r="A45" s="43" t="s">
        <v>31</v>
      </c>
      <c r="B45" s="50"/>
      <c r="C45" s="50">
        <f t="shared" si="14"/>
        <v>0</v>
      </c>
      <c r="D45" s="50">
        <f t="shared" si="14"/>
        <v>0</v>
      </c>
      <c r="E45" s="50">
        <f t="shared" si="14"/>
        <v>0</v>
      </c>
      <c r="F45" s="50">
        <f t="shared" si="14"/>
        <v>0</v>
      </c>
      <c r="G45" s="50">
        <f t="shared" si="14"/>
        <v>0</v>
      </c>
      <c r="H45" s="50">
        <f t="shared" si="14"/>
        <v>0</v>
      </c>
      <c r="I45" s="50">
        <f t="shared" si="14"/>
        <v>0</v>
      </c>
      <c r="J45" s="50">
        <f t="shared" si="14"/>
        <v>0</v>
      </c>
      <c r="K45" s="50">
        <f t="shared" si="14"/>
        <v>0</v>
      </c>
      <c r="L45" s="50">
        <f t="shared" si="14"/>
        <v>0</v>
      </c>
      <c r="M45" s="50">
        <f t="shared" si="14"/>
        <v>0</v>
      </c>
      <c r="N45" s="50">
        <f t="shared" si="14"/>
        <v>0</v>
      </c>
    </row>
    <row r="46" spans="1:14" x14ac:dyDescent="0.35">
      <c r="A46" s="56" t="s">
        <v>39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spans="1:14" x14ac:dyDescent="0.35">
      <c r="A47" s="43" t="s">
        <v>29</v>
      </c>
      <c r="B47" s="58">
        <f t="shared" si="1"/>
        <v>962.25783333333334</v>
      </c>
      <c r="C47" s="58">
        <f t="shared" ref="C47:N49" si="15">SUM(C43,C30)</f>
        <v>0</v>
      </c>
      <c r="D47" s="58">
        <f t="shared" si="15"/>
        <v>0</v>
      </c>
      <c r="E47" s="58">
        <f t="shared" si="15"/>
        <v>0</v>
      </c>
      <c r="F47" s="58">
        <f t="shared" si="15"/>
        <v>0</v>
      </c>
      <c r="G47" s="58">
        <f t="shared" si="15"/>
        <v>0</v>
      </c>
      <c r="H47" s="58">
        <f t="shared" si="15"/>
        <v>0</v>
      </c>
      <c r="I47" s="58">
        <f t="shared" si="15"/>
        <v>0</v>
      </c>
      <c r="J47" s="58">
        <f t="shared" si="15"/>
        <v>0</v>
      </c>
      <c r="K47" s="58">
        <f t="shared" si="15"/>
        <v>0</v>
      </c>
      <c r="L47" s="58">
        <f t="shared" si="15"/>
        <v>0</v>
      </c>
      <c r="M47" s="58">
        <f t="shared" si="15"/>
        <v>0</v>
      </c>
      <c r="N47" s="58">
        <f t="shared" si="15"/>
        <v>962.25783333333334</v>
      </c>
    </row>
    <row r="48" spans="1:14" x14ac:dyDescent="0.35">
      <c r="A48" s="43" t="s">
        <v>30</v>
      </c>
      <c r="B48" s="53">
        <f t="shared" si="1"/>
        <v>1222.0674483333335</v>
      </c>
      <c r="C48" s="53">
        <f t="shared" si="15"/>
        <v>0</v>
      </c>
      <c r="D48" s="53">
        <f t="shared" si="15"/>
        <v>0</v>
      </c>
      <c r="E48" s="53">
        <f t="shared" si="15"/>
        <v>0</v>
      </c>
      <c r="F48" s="53">
        <f t="shared" si="15"/>
        <v>0</v>
      </c>
      <c r="G48" s="53">
        <f t="shared" si="15"/>
        <v>0</v>
      </c>
      <c r="H48" s="53">
        <f t="shared" si="15"/>
        <v>0</v>
      </c>
      <c r="I48" s="53">
        <f t="shared" si="15"/>
        <v>0</v>
      </c>
      <c r="J48" s="53">
        <f t="shared" si="15"/>
        <v>0</v>
      </c>
      <c r="K48" s="53">
        <f t="shared" si="15"/>
        <v>0</v>
      </c>
      <c r="L48" s="53">
        <f t="shared" si="15"/>
        <v>0</v>
      </c>
      <c r="M48" s="53">
        <f t="shared" si="15"/>
        <v>0</v>
      </c>
      <c r="N48" s="53">
        <f t="shared" si="15"/>
        <v>1222.0674483333335</v>
      </c>
    </row>
    <row r="49" spans="1:16" x14ac:dyDescent="0.35">
      <c r="A49" s="43" t="s">
        <v>31</v>
      </c>
      <c r="B49" s="53">
        <f t="shared" si="1"/>
        <v>259.80961500000012</v>
      </c>
      <c r="C49" s="53">
        <f t="shared" si="15"/>
        <v>0</v>
      </c>
      <c r="D49" s="53">
        <f t="shared" si="15"/>
        <v>0</v>
      </c>
      <c r="E49" s="53">
        <f t="shared" si="15"/>
        <v>0</v>
      </c>
      <c r="F49" s="53">
        <f t="shared" si="15"/>
        <v>0</v>
      </c>
      <c r="G49" s="53">
        <f t="shared" si="15"/>
        <v>0</v>
      </c>
      <c r="H49" s="53">
        <f t="shared" si="15"/>
        <v>0</v>
      </c>
      <c r="I49" s="53">
        <f t="shared" si="15"/>
        <v>0</v>
      </c>
      <c r="J49" s="53">
        <f t="shared" si="15"/>
        <v>0</v>
      </c>
      <c r="K49" s="53">
        <f t="shared" si="15"/>
        <v>0</v>
      </c>
      <c r="L49" s="53">
        <f t="shared" si="15"/>
        <v>0</v>
      </c>
      <c r="M49" s="53">
        <f t="shared" si="15"/>
        <v>0</v>
      </c>
      <c r="N49" s="53">
        <f t="shared" si="15"/>
        <v>259.80961500000012</v>
      </c>
    </row>
    <row r="50" spans="1:16" x14ac:dyDescent="0.35">
      <c r="A50" s="59" t="s">
        <v>40</v>
      </c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2"/>
      <c r="P50"/>
    </row>
    <row r="51" spans="1:16" x14ac:dyDescent="0.35">
      <c r="A51" s="63" t="s">
        <v>41</v>
      </c>
      <c r="B51" s="64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6"/>
      <c r="P51"/>
    </row>
    <row r="52" spans="1:16" x14ac:dyDescent="0.35">
      <c r="A52" s="43" t="s">
        <v>42</v>
      </c>
      <c r="B52" s="67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9"/>
      <c r="P52"/>
    </row>
    <row r="53" spans="1:16" x14ac:dyDescent="0.35">
      <c r="A53" s="63" t="s">
        <v>43</v>
      </c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2"/>
      <c r="P53"/>
    </row>
    <row r="54" spans="1:16" x14ac:dyDescent="0.35">
      <c r="A54" s="73" t="s">
        <v>44</v>
      </c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6"/>
      <c r="P54"/>
    </row>
    <row r="55" spans="1:16" x14ac:dyDescent="0.35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9"/>
      <c r="P55"/>
    </row>
    <row r="56" spans="1:16" x14ac:dyDescent="0.35">
      <c r="B56" s="77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9"/>
      <c r="P56"/>
    </row>
    <row r="57" spans="1:16" x14ac:dyDescent="0.35">
      <c r="B57" s="77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9"/>
      <c r="P57"/>
    </row>
    <row r="58" spans="1:16" x14ac:dyDescent="0.35">
      <c r="A58" s="73" t="s">
        <v>45</v>
      </c>
      <c r="B58" s="80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>
        <f>SUM(N55:N57)</f>
        <v>0</v>
      </c>
      <c r="P58"/>
    </row>
    <row r="59" spans="1:16" x14ac:dyDescent="0.35">
      <c r="A59" s="59" t="s">
        <v>46</v>
      </c>
      <c r="B59" s="83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5">
        <f>SUM(N58,N53)</f>
        <v>0</v>
      </c>
      <c r="P59"/>
    </row>
    <row r="60" spans="1:16" ht="19.8" x14ac:dyDescent="0.35">
      <c r="A60" s="86" t="s">
        <v>50</v>
      </c>
      <c r="B60" s="87"/>
      <c r="C60" s="88">
        <f t="shared" ref="C60:L60" si="16">C48</f>
        <v>0</v>
      </c>
      <c r="D60" s="88">
        <f t="shared" si="16"/>
        <v>0</v>
      </c>
      <c r="E60" s="88">
        <f t="shared" si="16"/>
        <v>0</v>
      </c>
      <c r="F60" s="88">
        <f t="shared" si="16"/>
        <v>0</v>
      </c>
      <c r="G60" s="88">
        <f t="shared" si="16"/>
        <v>0</v>
      </c>
      <c r="H60" s="88">
        <f t="shared" si="16"/>
        <v>0</v>
      </c>
      <c r="I60" s="88">
        <f t="shared" si="16"/>
        <v>0</v>
      </c>
      <c r="J60" s="88">
        <f t="shared" si="16"/>
        <v>0</v>
      </c>
      <c r="K60" s="88">
        <f t="shared" si="16"/>
        <v>0</v>
      </c>
      <c r="L60" s="88">
        <f t="shared" si="16"/>
        <v>0</v>
      </c>
      <c r="M60" s="88">
        <f>M48</f>
        <v>0</v>
      </c>
      <c r="N60" s="88">
        <f>N47-N59</f>
        <v>962.25783333333334</v>
      </c>
      <c r="P60"/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00B0F0"/>
  </sheetPr>
  <dimension ref="A1:AJ181"/>
  <sheetViews>
    <sheetView topLeftCell="L1" zoomScale="70" zoomScaleNormal="70" workbookViewId="0">
      <selection activeCell="AC30" sqref="AC30"/>
    </sheetView>
  </sheetViews>
  <sheetFormatPr defaultRowHeight="14.4" x14ac:dyDescent="0.3"/>
  <cols>
    <col min="1" max="1" width="5" style="1" customWidth="1"/>
    <col min="2" max="2" width="21" customWidth="1"/>
    <col min="3" max="3" width="10.6640625" customWidth="1"/>
    <col min="4" max="4" width="3.6640625" style="1" customWidth="1"/>
    <col min="5" max="5" width="21" customWidth="1"/>
    <col min="6" max="6" width="11.44140625" customWidth="1"/>
    <col min="7" max="7" width="3.6640625" style="1" customWidth="1"/>
    <col min="8" max="8" width="21" customWidth="1"/>
    <col min="9" max="9" width="11.109375" customWidth="1"/>
    <col min="10" max="10" width="3.6640625" style="1" customWidth="1"/>
    <col min="11" max="11" width="21" customWidth="1"/>
    <col min="12" max="12" width="10.88671875" customWidth="1"/>
    <col min="13" max="13" width="3.6640625" style="1" customWidth="1"/>
    <col min="14" max="14" width="21" customWidth="1"/>
    <col min="15" max="15" width="10.44140625" style="2" customWidth="1"/>
    <col min="16" max="16" width="3.6640625" style="1" customWidth="1"/>
    <col min="17" max="17" width="21" customWidth="1"/>
    <col min="18" max="18" width="11" customWidth="1"/>
    <col min="19" max="19" width="2.44140625" customWidth="1"/>
    <col min="20" max="20" width="22.109375" customWidth="1"/>
    <col min="21" max="21" width="10.44140625" customWidth="1"/>
    <col min="22" max="22" width="3.109375" customWidth="1"/>
    <col min="23" max="23" width="19.88671875" customWidth="1"/>
    <col min="24" max="24" width="10.44140625" customWidth="1"/>
    <col min="25" max="25" width="3" customWidth="1"/>
    <col min="26" max="26" width="18.6640625" customWidth="1"/>
    <col min="27" max="27" width="11" customWidth="1"/>
    <col min="28" max="28" width="3.33203125" customWidth="1"/>
    <col min="29" max="29" width="25.88671875" customWidth="1"/>
    <col min="30" max="30" width="11" customWidth="1"/>
    <col min="31" max="31" width="2.88671875" customWidth="1"/>
    <col min="32" max="32" width="19.6640625" customWidth="1"/>
    <col min="33" max="33" width="10.6640625" customWidth="1"/>
    <col min="34" max="34" width="3.44140625" customWidth="1"/>
    <col min="35" max="35" width="25.33203125" customWidth="1"/>
    <col min="36" max="36" width="10.44140625" customWidth="1"/>
  </cols>
  <sheetData>
    <row r="1" spans="1:36" x14ac:dyDescent="0.3">
      <c r="B1" s="97" t="s">
        <v>42</v>
      </c>
      <c r="C1" s="97"/>
      <c r="E1" s="97" t="s">
        <v>42</v>
      </c>
      <c r="F1" s="97"/>
      <c r="H1" s="97" t="s">
        <v>42</v>
      </c>
      <c r="I1" s="97"/>
      <c r="K1" s="97" t="s">
        <v>42</v>
      </c>
      <c r="L1" s="97"/>
      <c r="N1" s="97" t="s">
        <v>42</v>
      </c>
      <c r="O1" s="97"/>
      <c r="Q1" s="97" t="s">
        <v>42</v>
      </c>
      <c r="R1" s="97"/>
      <c r="S1" s="1"/>
      <c r="T1" s="97" t="s">
        <v>42</v>
      </c>
      <c r="U1" s="97"/>
      <c r="V1" s="1"/>
      <c r="W1" s="97" t="s">
        <v>42</v>
      </c>
      <c r="X1" s="97"/>
      <c r="Y1" s="1"/>
      <c r="Z1" s="97" t="s">
        <v>42</v>
      </c>
      <c r="AA1" s="97"/>
      <c r="AB1" s="1"/>
      <c r="AC1" s="97" t="s">
        <v>42</v>
      </c>
      <c r="AD1" s="97"/>
      <c r="AE1" s="1"/>
      <c r="AF1" s="97" t="s">
        <v>42</v>
      </c>
      <c r="AG1" s="97"/>
      <c r="AI1" s="97" t="s">
        <v>42</v>
      </c>
      <c r="AJ1" s="97"/>
    </row>
    <row r="2" spans="1:36" x14ac:dyDescent="0.3">
      <c r="B2" s="97" t="s">
        <v>0</v>
      </c>
      <c r="C2" s="97"/>
      <c r="E2" s="97" t="s">
        <v>1</v>
      </c>
      <c r="F2" s="97"/>
      <c r="H2" s="97" t="s">
        <v>2</v>
      </c>
      <c r="I2" s="97"/>
      <c r="K2" s="97" t="s">
        <v>3</v>
      </c>
      <c r="L2" s="97"/>
      <c r="N2" s="97" t="s">
        <v>4</v>
      </c>
      <c r="O2" s="97"/>
      <c r="Q2" s="97" t="s">
        <v>5</v>
      </c>
      <c r="R2" s="97"/>
      <c r="S2" s="1"/>
      <c r="T2" s="97" t="s">
        <v>6</v>
      </c>
      <c r="U2" s="97"/>
      <c r="V2" s="1"/>
      <c r="W2" s="97" t="s">
        <v>7</v>
      </c>
      <c r="X2" s="97"/>
      <c r="Y2" s="1"/>
      <c r="Z2" s="97" t="s">
        <v>8</v>
      </c>
      <c r="AA2" s="97"/>
      <c r="AB2" s="1"/>
      <c r="AC2" s="97" t="s">
        <v>9</v>
      </c>
      <c r="AD2" s="97"/>
      <c r="AE2" s="1"/>
      <c r="AF2" s="97" t="s">
        <v>10</v>
      </c>
      <c r="AG2" s="97"/>
      <c r="AI2" s="97" t="s">
        <v>11</v>
      </c>
      <c r="AJ2" s="97"/>
    </row>
    <row r="3" spans="1:36" x14ac:dyDescent="0.3">
      <c r="B3" s="2" t="s">
        <v>12</v>
      </c>
      <c r="C3" s="3">
        <f>COUNTA(C15:C5005)+C8</f>
        <v>0</v>
      </c>
      <c r="E3" s="2" t="s">
        <v>12</v>
      </c>
      <c r="F3" s="3">
        <f>COUNTA(F15:F5005)+F8</f>
        <v>0</v>
      </c>
      <c r="H3" s="2" t="s">
        <v>12</v>
      </c>
      <c r="I3" s="3">
        <f>COUNTA(I15:I5005)+I8</f>
        <v>0</v>
      </c>
      <c r="K3" s="2" t="s">
        <v>12</v>
      </c>
      <c r="L3" s="3">
        <f>COUNTA(L15:L5004)+L8</f>
        <v>0</v>
      </c>
      <c r="N3" s="2" t="s">
        <v>12</v>
      </c>
      <c r="O3" s="3">
        <f>COUNTA(O15:O5005)+O8</f>
        <v>0</v>
      </c>
      <c r="Q3" s="2" t="s">
        <v>12</v>
      </c>
      <c r="R3" s="3">
        <f>COUNTA(R15:R5005)+R8</f>
        <v>0</v>
      </c>
      <c r="S3" s="1"/>
      <c r="T3" s="2" t="s">
        <v>12</v>
      </c>
      <c r="U3" s="3">
        <f>COUNTA(U15:U5005)+U8</f>
        <v>0</v>
      </c>
      <c r="V3" s="1"/>
      <c r="W3" s="2" t="s">
        <v>12</v>
      </c>
      <c r="X3" s="3">
        <f>COUNTA(X15:X5005)+X8</f>
        <v>0</v>
      </c>
      <c r="Y3" s="1"/>
      <c r="Z3" s="2" t="s">
        <v>12</v>
      </c>
      <c r="AA3" s="3">
        <f>COUNTA(AA15:AA5005)+AA8</f>
        <v>0</v>
      </c>
      <c r="AB3" s="1"/>
      <c r="AC3" s="2" t="s">
        <v>12</v>
      </c>
      <c r="AD3" s="3">
        <f>COUNTA(AD15:AD5005)+AD8</f>
        <v>0</v>
      </c>
      <c r="AE3" s="1"/>
      <c r="AF3" s="2" t="s">
        <v>12</v>
      </c>
      <c r="AG3" s="3">
        <f>COUNTA(AG15:AG5005)+AG8</f>
        <v>0</v>
      </c>
      <c r="AI3" s="2" t="s">
        <v>12</v>
      </c>
      <c r="AJ3" s="3">
        <f>COUNTA(AJ15:AJ5005)+AJ8</f>
        <v>3</v>
      </c>
    </row>
    <row r="4" spans="1:36" x14ac:dyDescent="0.3">
      <c r="B4" s="2" t="s">
        <v>13</v>
      </c>
      <c r="C4" s="4">
        <f>SUM(C15:C100012)+C9</f>
        <v>0</v>
      </c>
      <c r="E4" s="2" t="s">
        <v>13</v>
      </c>
      <c r="F4" s="4">
        <f>SUM(F15:F100012)+F9</f>
        <v>0</v>
      </c>
      <c r="H4" s="2" t="s">
        <v>13</v>
      </c>
      <c r="I4" s="4">
        <f>SUM(I15:I100012)+I9</f>
        <v>0</v>
      </c>
      <c r="K4" s="2" t="s">
        <v>13</v>
      </c>
      <c r="L4" s="4">
        <f>SUM(L15:L100011)+L9</f>
        <v>0</v>
      </c>
      <c r="N4" s="2" t="s">
        <v>13</v>
      </c>
      <c r="O4" s="5">
        <f>SUM(O15:O100012)+O9</f>
        <v>0</v>
      </c>
      <c r="Q4" s="2" t="s">
        <v>13</v>
      </c>
      <c r="R4" s="4">
        <f>SUM(R15:R100012)+R9</f>
        <v>0</v>
      </c>
      <c r="S4" s="1"/>
      <c r="T4" s="2" t="s">
        <v>13</v>
      </c>
      <c r="U4" s="4">
        <f>SUM(U15:U100012)+U9</f>
        <v>0</v>
      </c>
      <c r="V4" s="1"/>
      <c r="W4" s="2" t="s">
        <v>13</v>
      </c>
      <c r="X4" s="4">
        <f>SUM(X15:X100012)+X9</f>
        <v>0</v>
      </c>
      <c r="Y4" s="1"/>
      <c r="Z4" s="2" t="s">
        <v>13</v>
      </c>
      <c r="AA4" s="4">
        <f>SUM(AA15:AA100012)+AA9</f>
        <v>0</v>
      </c>
      <c r="AB4" s="1"/>
      <c r="AC4" s="2" t="s">
        <v>13</v>
      </c>
      <c r="AD4" s="4">
        <f>SUM(AD15:AD100012)+AD9</f>
        <v>0</v>
      </c>
      <c r="AE4" s="1"/>
      <c r="AF4" s="2" t="s">
        <v>13</v>
      </c>
      <c r="AG4" s="4">
        <f>SUM(AG15:AG100012)+AG9</f>
        <v>0</v>
      </c>
      <c r="AI4" s="2" t="s">
        <v>13</v>
      </c>
      <c r="AJ4" s="4">
        <f>SUM(AJ15:AJ100012)+AJ9</f>
        <v>338</v>
      </c>
    </row>
    <row r="5" spans="1:36" x14ac:dyDescent="0.3">
      <c r="B5" s="2" t="s">
        <v>14</v>
      </c>
      <c r="C5" s="6">
        <f>C4/60+C10</f>
        <v>0</v>
      </c>
      <c r="E5" s="2" t="s">
        <v>14</v>
      </c>
      <c r="F5" s="6">
        <f>F4/60+F10</f>
        <v>0</v>
      </c>
      <c r="H5" s="2" t="s">
        <v>14</v>
      </c>
      <c r="I5" s="6">
        <f>I4/60+I10</f>
        <v>0</v>
      </c>
      <c r="K5" s="2" t="s">
        <v>14</v>
      </c>
      <c r="L5" s="6">
        <f>L4/60+L10</f>
        <v>0</v>
      </c>
      <c r="N5" s="2" t="s">
        <v>14</v>
      </c>
      <c r="O5" s="7">
        <f>O4/60+O10</f>
        <v>0</v>
      </c>
      <c r="Q5" s="2" t="s">
        <v>14</v>
      </c>
      <c r="R5" s="6">
        <f>R4/60+R10</f>
        <v>0</v>
      </c>
      <c r="S5" s="1"/>
      <c r="T5" s="2" t="s">
        <v>14</v>
      </c>
      <c r="U5" s="6">
        <f>U4/60+U10</f>
        <v>0</v>
      </c>
      <c r="V5" s="1"/>
      <c r="W5" s="2" t="s">
        <v>14</v>
      </c>
      <c r="X5" s="6">
        <f>X4/60+X10</f>
        <v>0</v>
      </c>
      <c r="Y5" s="1"/>
      <c r="Z5" s="2" t="s">
        <v>14</v>
      </c>
      <c r="AA5" s="6">
        <f>AA4/60+AA10</f>
        <v>0</v>
      </c>
      <c r="AB5" s="1"/>
      <c r="AC5" s="2" t="s">
        <v>14</v>
      </c>
      <c r="AD5" s="6">
        <f>AD4/60+AD10</f>
        <v>0</v>
      </c>
      <c r="AE5" s="1"/>
      <c r="AF5" s="2" t="s">
        <v>14</v>
      </c>
      <c r="AG5" s="6">
        <f>AG4/60+AG10</f>
        <v>0</v>
      </c>
      <c r="AI5" s="2" t="s">
        <v>14</v>
      </c>
      <c r="AJ5" s="6">
        <f>AJ4/60+AJ10</f>
        <v>5.6333333333333337</v>
      </c>
    </row>
    <row r="6" spans="1:36" x14ac:dyDescent="0.3">
      <c r="B6" s="2" t="s">
        <v>15</v>
      </c>
      <c r="C6" s="8">
        <f>C5/60+C11</f>
        <v>0</v>
      </c>
      <c r="E6" s="2" t="s">
        <v>15</v>
      </c>
      <c r="F6" s="8">
        <f>F5/60+F11</f>
        <v>0</v>
      </c>
      <c r="H6" s="2" t="s">
        <v>15</v>
      </c>
      <c r="I6" s="8">
        <f>I5/60+I11</f>
        <v>0</v>
      </c>
      <c r="K6" s="2" t="s">
        <v>15</v>
      </c>
      <c r="L6" s="8">
        <f>L5/60+L11</f>
        <v>0</v>
      </c>
      <c r="N6" s="2" t="s">
        <v>15</v>
      </c>
      <c r="O6" s="9">
        <f>O5/60+O11</f>
        <v>0</v>
      </c>
      <c r="Q6" s="2" t="s">
        <v>15</v>
      </c>
      <c r="R6" s="8">
        <f>R5/60+R11</f>
        <v>0</v>
      </c>
      <c r="S6" s="1"/>
      <c r="T6" s="2" t="s">
        <v>15</v>
      </c>
      <c r="U6" s="8">
        <f>U5/60+U11</f>
        <v>0</v>
      </c>
      <c r="V6" s="1"/>
      <c r="W6" s="2" t="s">
        <v>15</v>
      </c>
      <c r="X6" s="8">
        <f>X5/60+X11</f>
        <v>0</v>
      </c>
      <c r="Y6" s="1"/>
      <c r="Z6" s="2" t="s">
        <v>15</v>
      </c>
      <c r="AA6" s="8">
        <f>AA5/60+AA11</f>
        <v>0</v>
      </c>
      <c r="AB6" s="1"/>
      <c r="AC6" s="2" t="s">
        <v>15</v>
      </c>
      <c r="AD6" s="8">
        <f>AD5/60+AD11</f>
        <v>0</v>
      </c>
      <c r="AE6" s="1"/>
      <c r="AF6" s="2" t="s">
        <v>15</v>
      </c>
      <c r="AG6" s="8">
        <f>AG5/60+AG11</f>
        <v>0</v>
      </c>
      <c r="AI6" s="2" t="s">
        <v>15</v>
      </c>
      <c r="AJ6" s="8">
        <f>AJ5/60+AJ11</f>
        <v>9.3888888888888897E-2</v>
      </c>
    </row>
    <row r="7" spans="1:36" x14ac:dyDescent="0.3">
      <c r="B7" s="97" t="s">
        <v>16</v>
      </c>
      <c r="C7" s="97"/>
      <c r="E7" s="97" t="s">
        <v>16</v>
      </c>
      <c r="F7" s="97"/>
      <c r="H7" s="97" t="s">
        <v>16</v>
      </c>
      <c r="I7" s="97"/>
      <c r="K7" s="97" t="s">
        <v>16</v>
      </c>
      <c r="L7" s="97"/>
      <c r="N7" s="97" t="s">
        <v>16</v>
      </c>
      <c r="O7" s="97"/>
      <c r="Q7" s="97" t="s">
        <v>16</v>
      </c>
      <c r="R7" s="97"/>
      <c r="S7" s="1"/>
      <c r="T7" s="97" t="s">
        <v>16</v>
      </c>
      <c r="U7" s="97"/>
      <c r="V7" s="1"/>
      <c r="W7" s="97" t="s">
        <v>16</v>
      </c>
      <c r="X7" s="97"/>
      <c r="Y7" s="1"/>
      <c r="Z7" s="97" t="s">
        <v>16</v>
      </c>
      <c r="AA7" s="97"/>
      <c r="AB7" s="1"/>
      <c r="AC7" s="97" t="s">
        <v>16</v>
      </c>
      <c r="AD7" s="97"/>
      <c r="AE7" s="1"/>
      <c r="AF7" s="97" t="s">
        <v>16</v>
      </c>
      <c r="AG7" s="97"/>
      <c r="AI7" s="97" t="s">
        <v>16</v>
      </c>
      <c r="AJ7" s="97"/>
    </row>
    <row r="8" spans="1:36" x14ac:dyDescent="0.3">
      <c r="B8" s="2" t="s">
        <v>12</v>
      </c>
      <c r="C8" s="3"/>
      <c r="E8" s="2" t="s">
        <v>12</v>
      </c>
      <c r="F8" s="3"/>
      <c r="H8" s="2" t="s">
        <v>12</v>
      </c>
      <c r="I8" s="3"/>
      <c r="K8" s="2" t="s">
        <v>12</v>
      </c>
      <c r="L8" s="3"/>
      <c r="N8" s="2" t="s">
        <v>12</v>
      </c>
      <c r="O8" s="3"/>
      <c r="Q8" s="2" t="s">
        <v>12</v>
      </c>
      <c r="R8" s="3"/>
      <c r="S8" s="1"/>
      <c r="T8" s="2" t="s">
        <v>12</v>
      </c>
      <c r="U8" s="3"/>
      <c r="V8" s="1"/>
      <c r="W8" s="2" t="s">
        <v>12</v>
      </c>
      <c r="X8" s="3"/>
      <c r="Y8" s="1"/>
      <c r="Z8" s="2" t="s">
        <v>12</v>
      </c>
      <c r="AA8" s="3"/>
      <c r="AB8" s="1"/>
      <c r="AC8" s="2" t="s">
        <v>12</v>
      </c>
      <c r="AD8" s="3"/>
      <c r="AE8" s="1"/>
      <c r="AF8" s="2" t="s">
        <v>12</v>
      </c>
      <c r="AG8" s="3"/>
      <c r="AI8" s="2" t="s">
        <v>12</v>
      </c>
      <c r="AJ8" s="3"/>
    </row>
    <row r="9" spans="1:36" x14ac:dyDescent="0.3">
      <c r="B9" s="2" t="s">
        <v>13</v>
      </c>
      <c r="C9" s="4">
        <f>C10*60</f>
        <v>0</v>
      </c>
      <c r="E9" s="2" t="s">
        <v>13</v>
      </c>
      <c r="F9" s="4">
        <f>F10*60</f>
        <v>0</v>
      </c>
      <c r="H9" s="2" t="s">
        <v>13</v>
      </c>
      <c r="I9" s="4">
        <f>I10*60</f>
        <v>0</v>
      </c>
      <c r="K9" s="2" t="s">
        <v>13</v>
      </c>
      <c r="L9" s="4">
        <f>L10*60</f>
        <v>0</v>
      </c>
      <c r="N9" s="2" t="s">
        <v>13</v>
      </c>
      <c r="O9" s="5">
        <f>O10*60</f>
        <v>0</v>
      </c>
      <c r="Q9" s="2" t="s">
        <v>13</v>
      </c>
      <c r="R9" s="4">
        <f>R10*60</f>
        <v>0</v>
      </c>
      <c r="S9" s="1"/>
      <c r="T9" s="2" t="s">
        <v>13</v>
      </c>
      <c r="U9" s="4">
        <f>U10*60</f>
        <v>0</v>
      </c>
      <c r="V9" s="1"/>
      <c r="W9" s="2" t="s">
        <v>13</v>
      </c>
      <c r="X9" s="4">
        <f>X10*60</f>
        <v>0</v>
      </c>
      <c r="Y9" s="1"/>
      <c r="Z9" s="2" t="s">
        <v>13</v>
      </c>
      <c r="AA9" s="4">
        <f>AA10*60</f>
        <v>0</v>
      </c>
      <c r="AB9" s="1"/>
      <c r="AC9" s="2" t="s">
        <v>13</v>
      </c>
      <c r="AD9" s="4">
        <f>AD10*60</f>
        <v>0</v>
      </c>
      <c r="AE9" s="1"/>
      <c r="AF9" s="2" t="s">
        <v>13</v>
      </c>
      <c r="AG9" s="4">
        <f>AG10*60</f>
        <v>0</v>
      </c>
      <c r="AI9" s="2" t="s">
        <v>13</v>
      </c>
      <c r="AJ9" s="4">
        <f>AJ10*60</f>
        <v>0</v>
      </c>
    </row>
    <row r="10" spans="1:36" x14ac:dyDescent="0.3">
      <c r="B10" s="2" t="s">
        <v>14</v>
      </c>
      <c r="C10" s="6"/>
      <c r="E10" s="2" t="s">
        <v>14</v>
      </c>
      <c r="F10" s="6"/>
      <c r="H10" s="2" t="s">
        <v>14</v>
      </c>
      <c r="I10" s="6"/>
      <c r="K10" s="2" t="s">
        <v>14</v>
      </c>
      <c r="L10" s="6"/>
      <c r="N10" s="2" t="s">
        <v>14</v>
      </c>
      <c r="O10" s="7"/>
      <c r="Q10" s="2" t="s">
        <v>14</v>
      </c>
      <c r="R10" s="6"/>
      <c r="S10" s="1"/>
      <c r="T10" s="2" t="s">
        <v>14</v>
      </c>
      <c r="U10" s="6"/>
      <c r="V10" s="1"/>
      <c r="W10" s="2" t="s">
        <v>14</v>
      </c>
      <c r="X10" s="6"/>
      <c r="Y10" s="1"/>
      <c r="Z10" s="2" t="s">
        <v>14</v>
      </c>
      <c r="AA10" s="6"/>
      <c r="AB10" s="1"/>
      <c r="AC10" s="2" t="s">
        <v>14</v>
      </c>
      <c r="AD10" s="6"/>
      <c r="AE10" s="1"/>
      <c r="AF10" s="2" t="s">
        <v>14</v>
      </c>
      <c r="AG10" s="6"/>
      <c r="AI10" s="2" t="s">
        <v>14</v>
      </c>
      <c r="AJ10" s="6"/>
    </row>
    <row r="11" spans="1:36" ht="15" thickBot="1" x14ac:dyDescent="0.35">
      <c r="B11" s="10" t="s">
        <v>15</v>
      </c>
      <c r="C11" s="11">
        <f>C10/60</f>
        <v>0</v>
      </c>
      <c r="E11" s="10" t="s">
        <v>15</v>
      </c>
      <c r="F11" s="11">
        <f>F10/60</f>
        <v>0</v>
      </c>
      <c r="H11" s="10" t="s">
        <v>15</v>
      </c>
      <c r="I11" s="11">
        <f>I10/60</f>
        <v>0</v>
      </c>
      <c r="K11" s="10" t="s">
        <v>15</v>
      </c>
      <c r="L11" s="11">
        <f>L10/60</f>
        <v>0</v>
      </c>
      <c r="N11" s="10" t="s">
        <v>15</v>
      </c>
      <c r="O11" s="12">
        <f>O10/60</f>
        <v>0</v>
      </c>
      <c r="Q11" s="10" t="s">
        <v>15</v>
      </c>
      <c r="R11" s="11">
        <f>R10/60</f>
        <v>0</v>
      </c>
      <c r="S11" s="1"/>
      <c r="T11" s="10" t="s">
        <v>15</v>
      </c>
      <c r="U11" s="11">
        <f>U10/60</f>
        <v>0</v>
      </c>
      <c r="V11" s="1"/>
      <c r="W11" s="10" t="s">
        <v>15</v>
      </c>
      <c r="X11" s="11">
        <f>X10/60</f>
        <v>0</v>
      </c>
      <c r="Y11" s="1"/>
      <c r="Z11" s="10" t="s">
        <v>15</v>
      </c>
      <c r="AA11" s="11">
        <f>AA10/60</f>
        <v>0</v>
      </c>
      <c r="AB11" s="1"/>
      <c r="AC11" s="10" t="s">
        <v>15</v>
      </c>
      <c r="AD11" s="11">
        <f>AD10/60</f>
        <v>0</v>
      </c>
      <c r="AE11" s="1"/>
      <c r="AF11" s="10" t="s">
        <v>15</v>
      </c>
      <c r="AG11" s="11">
        <f>AG10/60</f>
        <v>0</v>
      </c>
      <c r="AI11" s="10" t="s">
        <v>15</v>
      </c>
      <c r="AJ11" s="11">
        <f>AJ10/60</f>
        <v>0</v>
      </c>
    </row>
    <row r="12" spans="1:36" ht="15" thickTop="1" x14ac:dyDescent="0.3">
      <c r="B12" s="2" t="s">
        <v>17</v>
      </c>
      <c r="C12" s="13">
        <v>132.46</v>
      </c>
      <c r="E12" s="2" t="s">
        <v>17</v>
      </c>
      <c r="F12" s="13">
        <v>132.46</v>
      </c>
      <c r="H12" s="2" t="s">
        <v>17</v>
      </c>
      <c r="I12" s="13">
        <v>170.81</v>
      </c>
      <c r="K12" s="2" t="s">
        <v>17</v>
      </c>
      <c r="L12" s="13">
        <v>170.81</v>
      </c>
      <c r="N12" s="2" t="s">
        <v>17</v>
      </c>
      <c r="O12" s="14">
        <v>170.81</v>
      </c>
      <c r="Q12" s="2" t="s">
        <v>17</v>
      </c>
      <c r="R12" s="13">
        <v>170.81</v>
      </c>
      <c r="S12" s="1"/>
      <c r="T12" s="2" t="s">
        <v>17</v>
      </c>
      <c r="U12" s="13">
        <v>170.81</v>
      </c>
      <c r="V12" s="1"/>
      <c r="W12" s="2" t="s">
        <v>17</v>
      </c>
      <c r="X12" s="13">
        <v>170.81</v>
      </c>
      <c r="Y12" s="1"/>
      <c r="Z12" s="2" t="s">
        <v>17</v>
      </c>
      <c r="AA12" s="13">
        <v>170.81</v>
      </c>
      <c r="AB12" s="1"/>
      <c r="AC12" s="2" t="s">
        <v>17</v>
      </c>
      <c r="AD12" s="13">
        <v>170.81</v>
      </c>
      <c r="AE12" s="1"/>
      <c r="AF12" s="2" t="s">
        <v>17</v>
      </c>
      <c r="AG12" s="13">
        <v>170.82</v>
      </c>
      <c r="AI12" s="2" t="s">
        <v>17</v>
      </c>
      <c r="AJ12" s="13">
        <v>170.82</v>
      </c>
    </row>
    <row r="13" spans="1:36" ht="15" thickBot="1" x14ac:dyDescent="0.35">
      <c r="B13" s="15" t="s">
        <v>18</v>
      </c>
      <c r="C13" s="16">
        <f>C12*C5</f>
        <v>0</v>
      </c>
      <c r="E13" s="15" t="s">
        <v>18</v>
      </c>
      <c r="F13" s="16">
        <f>F12*F5</f>
        <v>0</v>
      </c>
      <c r="H13" s="15" t="s">
        <v>18</v>
      </c>
      <c r="I13" s="16">
        <f>I12*I5</f>
        <v>0</v>
      </c>
      <c r="K13" s="15" t="s">
        <v>18</v>
      </c>
      <c r="L13" s="16">
        <f>L12*L5</f>
        <v>0</v>
      </c>
      <c r="N13" s="15" t="s">
        <v>18</v>
      </c>
      <c r="O13" s="17">
        <f>O12*O5</f>
        <v>0</v>
      </c>
      <c r="Q13" s="15" t="s">
        <v>18</v>
      </c>
      <c r="R13" s="16">
        <f>R12*R5</f>
        <v>0</v>
      </c>
      <c r="S13" s="1"/>
      <c r="T13" s="15" t="s">
        <v>18</v>
      </c>
      <c r="U13" s="16">
        <f>U12*U5</f>
        <v>0</v>
      </c>
      <c r="V13" s="1"/>
      <c r="W13" s="15" t="s">
        <v>18</v>
      </c>
      <c r="X13" s="16">
        <f>X12*X5</f>
        <v>0</v>
      </c>
      <c r="Y13" s="1"/>
      <c r="Z13" s="15" t="s">
        <v>18</v>
      </c>
      <c r="AA13" s="16">
        <f>AA12*AA5</f>
        <v>0</v>
      </c>
      <c r="AB13" s="1"/>
      <c r="AC13" s="15" t="s">
        <v>18</v>
      </c>
      <c r="AD13" s="16">
        <f>AD12*AD5</f>
        <v>0</v>
      </c>
      <c r="AE13" s="1"/>
      <c r="AF13" s="15" t="s">
        <v>18</v>
      </c>
      <c r="AG13" s="16">
        <f>AG12*AG5</f>
        <v>0</v>
      </c>
      <c r="AI13" s="15" t="s">
        <v>18</v>
      </c>
      <c r="AJ13" s="16">
        <f>AJ12*AJ5</f>
        <v>962.28600000000006</v>
      </c>
    </row>
    <row r="14" spans="1:36" ht="15" thickBot="1" x14ac:dyDescent="0.35">
      <c r="B14" s="18" t="s">
        <v>19</v>
      </c>
      <c r="C14" s="19" t="s">
        <v>20</v>
      </c>
      <c r="E14" s="18" t="s">
        <v>19</v>
      </c>
      <c r="F14" s="19" t="s">
        <v>20</v>
      </c>
      <c r="H14" s="18" t="s">
        <v>19</v>
      </c>
      <c r="I14" s="19" t="s">
        <v>20</v>
      </c>
      <c r="K14" s="18" t="s">
        <v>19</v>
      </c>
      <c r="L14" s="19" t="s">
        <v>20</v>
      </c>
      <c r="N14" s="18" t="s">
        <v>19</v>
      </c>
      <c r="O14" s="20" t="s">
        <v>20</v>
      </c>
      <c r="Q14" s="18" t="s">
        <v>19</v>
      </c>
      <c r="R14" s="19" t="s">
        <v>20</v>
      </c>
      <c r="S14" s="1"/>
      <c r="T14" s="18" t="s">
        <v>19</v>
      </c>
      <c r="U14" s="19" t="s">
        <v>20</v>
      </c>
      <c r="V14" s="1"/>
      <c r="W14" s="19" t="s">
        <v>19</v>
      </c>
      <c r="X14" s="19" t="s">
        <v>20</v>
      </c>
      <c r="Y14" s="1"/>
      <c r="Z14" s="19" t="s">
        <v>19</v>
      </c>
      <c r="AA14" s="19" t="s">
        <v>20</v>
      </c>
      <c r="AB14" s="1"/>
      <c r="AC14" s="19" t="s">
        <v>19</v>
      </c>
      <c r="AD14" s="19" t="s">
        <v>20</v>
      </c>
      <c r="AE14" s="1"/>
      <c r="AF14" s="19" t="s">
        <v>19</v>
      </c>
      <c r="AG14" s="19" t="s">
        <v>20</v>
      </c>
      <c r="AI14" s="19" t="s">
        <v>19</v>
      </c>
      <c r="AJ14" s="19" t="s">
        <v>20</v>
      </c>
    </row>
    <row r="15" spans="1:36" ht="16.2" thickTop="1" x14ac:dyDescent="0.3">
      <c r="A15" s="1">
        <v>1</v>
      </c>
      <c r="B15" s="91"/>
      <c r="C15" s="92"/>
      <c r="G15"/>
      <c r="H15" s="91"/>
      <c r="I15" s="92"/>
      <c r="J15"/>
      <c r="K15" s="91"/>
      <c r="L15" s="92"/>
      <c r="M15"/>
      <c r="N15" s="91"/>
      <c r="O15" s="92"/>
      <c r="Q15" s="91"/>
      <c r="R15" s="92"/>
      <c r="T15" s="91"/>
      <c r="U15" s="92"/>
      <c r="W15" s="95"/>
      <c r="X15" s="96"/>
      <c r="Z15" s="91"/>
      <c r="AA15" s="92"/>
      <c r="AC15" s="91"/>
      <c r="AD15" s="92"/>
      <c r="AF15" s="91"/>
      <c r="AG15" s="92"/>
      <c r="AI15" s="91" t="s">
        <v>47</v>
      </c>
      <c r="AJ15" s="92">
        <v>89</v>
      </c>
    </row>
    <row r="16" spans="1:36" ht="15.6" x14ac:dyDescent="0.3">
      <c r="A16" s="1">
        <v>2</v>
      </c>
      <c r="B16" s="91"/>
      <c r="C16" s="92"/>
      <c r="E16" s="91"/>
      <c r="F16" s="92"/>
      <c r="H16" s="91"/>
      <c r="I16" s="92"/>
      <c r="K16" s="91"/>
      <c r="L16" s="92"/>
      <c r="N16" s="91"/>
      <c r="O16" s="92"/>
      <c r="Q16" s="91"/>
      <c r="R16" s="92"/>
      <c r="T16" s="91"/>
      <c r="U16" s="92"/>
      <c r="W16" s="95"/>
      <c r="X16" s="96"/>
      <c r="Z16" s="91"/>
      <c r="AA16" s="92"/>
      <c r="AC16" s="91"/>
      <c r="AD16" s="92"/>
      <c r="AF16" s="91"/>
      <c r="AG16" s="92"/>
      <c r="AI16" s="91" t="s">
        <v>48</v>
      </c>
      <c r="AJ16" s="92">
        <v>73</v>
      </c>
    </row>
    <row r="17" spans="1:36" ht="15.6" x14ac:dyDescent="0.3">
      <c r="A17" s="1">
        <v>3</v>
      </c>
      <c r="B17" s="91"/>
      <c r="C17" s="92"/>
      <c r="E17" s="91"/>
      <c r="F17" s="92"/>
      <c r="H17" s="91"/>
      <c r="I17" s="92"/>
      <c r="K17" s="91"/>
      <c r="L17" s="92"/>
      <c r="N17" s="91"/>
      <c r="O17" s="92"/>
      <c r="Q17" s="91"/>
      <c r="R17" s="92"/>
      <c r="T17" s="91"/>
      <c r="U17" s="92"/>
      <c r="W17" s="95"/>
      <c r="X17" s="96"/>
      <c r="Z17" s="91"/>
      <c r="AA17" s="92"/>
      <c r="AC17" s="91"/>
      <c r="AD17" s="92"/>
      <c r="AF17" s="91"/>
      <c r="AG17" s="92"/>
      <c r="AI17" s="91" t="s">
        <v>49</v>
      </c>
      <c r="AJ17" s="92">
        <v>176</v>
      </c>
    </row>
    <row r="18" spans="1:36" ht="15.6" x14ac:dyDescent="0.3">
      <c r="A18" s="1">
        <v>4</v>
      </c>
      <c r="B18" s="21"/>
      <c r="C18" s="22"/>
      <c r="E18" s="23"/>
      <c r="F18" s="24"/>
      <c r="H18" s="91"/>
      <c r="I18" s="92"/>
      <c r="K18" s="91"/>
      <c r="L18" s="92"/>
      <c r="N18" s="91"/>
      <c r="O18" s="92"/>
      <c r="Q18" s="23"/>
      <c r="R18" s="24"/>
      <c r="T18" s="91"/>
      <c r="U18" s="92"/>
      <c r="W18" s="91"/>
      <c r="X18" s="92"/>
      <c r="Z18" s="26"/>
      <c r="AA18" s="27"/>
      <c r="AC18" s="93"/>
      <c r="AD18" s="94"/>
      <c r="AF18" s="91"/>
      <c r="AG18" s="92"/>
      <c r="AI18" s="91"/>
      <c r="AJ18" s="92"/>
    </row>
    <row r="19" spans="1:36" ht="15.6" x14ac:dyDescent="0.3">
      <c r="A19" s="1">
        <v>5</v>
      </c>
      <c r="B19" s="29"/>
      <c r="C19" s="30"/>
      <c r="E19" s="29"/>
      <c r="F19" s="31"/>
      <c r="H19" s="91"/>
      <c r="I19" s="92"/>
      <c r="K19" s="91"/>
      <c r="L19" s="92"/>
      <c r="N19" s="91"/>
      <c r="O19" s="92"/>
      <c r="Q19" s="23"/>
      <c r="R19" s="24"/>
      <c r="T19" s="91"/>
      <c r="U19" s="92"/>
      <c r="W19" s="91"/>
      <c r="X19" s="92"/>
      <c r="Z19" s="26"/>
      <c r="AA19" s="27"/>
      <c r="AC19" s="93"/>
      <c r="AD19" s="94"/>
      <c r="AF19" s="91"/>
      <c r="AG19" s="92"/>
      <c r="AI19" s="91"/>
      <c r="AJ19" s="92"/>
    </row>
    <row r="20" spans="1:36" ht="15.6" x14ac:dyDescent="0.3">
      <c r="A20" s="1">
        <v>6</v>
      </c>
      <c r="B20" s="29"/>
      <c r="C20" s="30"/>
      <c r="E20" s="29"/>
      <c r="F20" s="31"/>
      <c r="H20" s="91"/>
      <c r="I20" s="92"/>
      <c r="K20" s="25"/>
      <c r="L20" s="24"/>
      <c r="N20" s="23"/>
      <c r="O20" s="24"/>
      <c r="Q20" s="23"/>
      <c r="R20" s="24"/>
      <c r="T20" s="91"/>
      <c r="U20" s="92"/>
      <c r="W20" s="34"/>
      <c r="X20" s="35"/>
      <c r="Z20" s="26"/>
      <c r="AA20" s="27"/>
      <c r="AC20" s="93"/>
      <c r="AD20" s="94"/>
      <c r="AF20" s="91"/>
      <c r="AG20" s="92"/>
      <c r="AI20" s="91"/>
      <c r="AJ20" s="92"/>
    </row>
    <row r="21" spans="1:36" ht="18" x14ac:dyDescent="0.35">
      <c r="A21" s="1">
        <v>7</v>
      </c>
      <c r="B21" s="29"/>
      <c r="C21" s="30"/>
      <c r="E21" s="29"/>
      <c r="F21" s="31"/>
      <c r="H21" s="91"/>
      <c r="I21" s="92"/>
      <c r="K21" s="25"/>
      <c r="L21" s="24"/>
      <c r="N21" s="36"/>
      <c r="O21" s="37"/>
      <c r="T21" s="91"/>
      <c r="U21" s="92"/>
      <c r="W21" s="34"/>
      <c r="X21" s="35"/>
      <c r="Z21" s="26"/>
      <c r="AA21" s="27"/>
      <c r="AC21" s="93"/>
      <c r="AD21" s="94"/>
      <c r="AF21" s="91"/>
      <c r="AG21" s="92"/>
      <c r="AI21" s="89"/>
      <c r="AJ21" s="90"/>
    </row>
    <row r="22" spans="1:36" ht="15.6" x14ac:dyDescent="0.3">
      <c r="A22" s="1">
        <v>8</v>
      </c>
      <c r="B22" s="29"/>
      <c r="C22" s="30"/>
      <c r="E22" s="29"/>
      <c r="F22" s="31"/>
      <c r="H22" s="32"/>
      <c r="I22" s="33"/>
      <c r="N22" s="32"/>
      <c r="O22" s="39"/>
      <c r="T22" s="91"/>
      <c r="U22" s="92"/>
      <c r="Z22" s="26"/>
      <c r="AA22" s="27"/>
      <c r="AC22" s="21"/>
      <c r="AD22" s="28"/>
      <c r="AF22" s="91"/>
      <c r="AG22" s="92"/>
      <c r="AI22" s="21"/>
      <c r="AJ22" s="22"/>
    </row>
    <row r="23" spans="1:36" ht="15.6" x14ac:dyDescent="0.3">
      <c r="A23" s="1">
        <v>9</v>
      </c>
      <c r="B23" s="29"/>
      <c r="C23" s="30"/>
      <c r="E23" s="29"/>
      <c r="F23" s="31"/>
      <c r="H23" s="29"/>
      <c r="I23" s="33"/>
      <c r="N23" s="32"/>
      <c r="O23" s="39"/>
      <c r="T23" s="91"/>
      <c r="U23" s="92"/>
      <c r="Z23" s="26"/>
      <c r="AA23" s="27"/>
      <c r="AC23" s="21"/>
      <c r="AD23" s="28"/>
      <c r="AI23" s="21"/>
      <c r="AJ23" s="22"/>
    </row>
    <row r="24" spans="1:36" ht="15.6" x14ac:dyDescent="0.3">
      <c r="A24" s="1">
        <v>10</v>
      </c>
      <c r="B24" s="29"/>
      <c r="C24" s="30"/>
      <c r="E24" s="38"/>
      <c r="N24" s="32"/>
      <c r="O24" s="39"/>
      <c r="T24" s="91"/>
      <c r="U24" s="92"/>
      <c r="Z24" s="26"/>
      <c r="AA24" s="27"/>
      <c r="AC24" s="21"/>
      <c r="AD24" s="28"/>
      <c r="AI24" s="32"/>
      <c r="AJ24" s="40"/>
    </row>
    <row r="25" spans="1:36" ht="15.6" x14ac:dyDescent="0.3">
      <c r="A25" s="1">
        <v>11</v>
      </c>
      <c r="B25" s="29"/>
      <c r="C25" s="30"/>
      <c r="E25" s="38"/>
      <c r="N25" s="32"/>
      <c r="O25" s="39"/>
      <c r="T25" s="91"/>
      <c r="U25" s="92"/>
      <c r="Z25" s="26"/>
      <c r="AA25" s="27"/>
      <c r="AC25" s="21"/>
      <c r="AD25" s="28"/>
      <c r="AI25" s="32"/>
      <c r="AJ25" s="40"/>
    </row>
    <row r="26" spans="1:36" x14ac:dyDescent="0.3">
      <c r="A26" s="1">
        <v>12</v>
      </c>
      <c r="B26" s="29"/>
      <c r="C26" s="30"/>
      <c r="E26" s="38"/>
      <c r="N26" s="32"/>
      <c r="O26" s="39"/>
      <c r="AC26" s="21"/>
      <c r="AD26" s="28"/>
      <c r="AI26" s="32"/>
      <c r="AJ26" s="40"/>
    </row>
    <row r="27" spans="1:36" x14ac:dyDescent="0.3">
      <c r="A27" s="1">
        <v>13</v>
      </c>
      <c r="B27" s="29"/>
      <c r="C27" s="30"/>
      <c r="E27" s="38"/>
      <c r="N27" s="32"/>
      <c r="O27" s="39"/>
      <c r="AC27" s="21"/>
      <c r="AD27" s="28"/>
      <c r="AI27" s="32"/>
      <c r="AJ27" s="40"/>
    </row>
    <row r="28" spans="1:36" x14ac:dyDescent="0.3">
      <c r="A28" s="1">
        <v>14</v>
      </c>
      <c r="E28" s="38"/>
      <c r="N28" s="32"/>
      <c r="O28" s="39"/>
      <c r="AI28" s="32"/>
      <c r="AJ28" s="40"/>
    </row>
    <row r="29" spans="1:36" x14ac:dyDescent="0.3">
      <c r="A29" s="1">
        <v>15</v>
      </c>
      <c r="N29" s="32"/>
      <c r="O29" s="39"/>
    </row>
    <row r="30" spans="1:36" x14ac:dyDescent="0.3">
      <c r="A30" s="1">
        <v>16</v>
      </c>
      <c r="N30" s="32"/>
      <c r="O30" s="39"/>
    </row>
    <row r="31" spans="1:36" x14ac:dyDescent="0.3">
      <c r="A31" s="1">
        <v>17</v>
      </c>
    </row>
    <row r="32" spans="1:36" x14ac:dyDescent="0.3">
      <c r="A32" s="1">
        <v>18</v>
      </c>
    </row>
    <row r="33" spans="1:1" x14ac:dyDescent="0.3">
      <c r="A33" s="1">
        <v>19</v>
      </c>
    </row>
    <row r="34" spans="1:1" x14ac:dyDescent="0.3">
      <c r="A34" s="1">
        <v>20</v>
      </c>
    </row>
    <row r="35" spans="1:1" x14ac:dyDescent="0.3">
      <c r="A35" s="1">
        <v>21</v>
      </c>
    </row>
    <row r="36" spans="1:1" x14ac:dyDescent="0.3">
      <c r="A36" s="1">
        <v>22</v>
      </c>
    </row>
    <row r="37" spans="1:1" x14ac:dyDescent="0.3">
      <c r="A37" s="1">
        <v>23</v>
      </c>
    </row>
    <row r="38" spans="1:1" x14ac:dyDescent="0.3">
      <c r="A38" s="1">
        <v>24</v>
      </c>
    </row>
    <row r="39" spans="1:1" x14ac:dyDescent="0.3">
      <c r="A39" s="1">
        <v>25</v>
      </c>
    </row>
    <row r="40" spans="1:1" x14ac:dyDescent="0.3">
      <c r="A40" s="1">
        <v>26</v>
      </c>
    </row>
    <row r="41" spans="1:1" x14ac:dyDescent="0.3">
      <c r="A41" s="1">
        <v>27</v>
      </c>
    </row>
    <row r="42" spans="1:1" x14ac:dyDescent="0.3">
      <c r="A42" s="1">
        <v>28</v>
      </c>
    </row>
    <row r="43" spans="1:1" x14ac:dyDescent="0.3">
      <c r="A43" s="1">
        <v>29</v>
      </c>
    </row>
    <row r="44" spans="1:1" x14ac:dyDescent="0.3">
      <c r="A44" s="1">
        <v>30</v>
      </c>
    </row>
    <row r="45" spans="1:1" x14ac:dyDescent="0.3">
      <c r="A45" s="1">
        <v>31</v>
      </c>
    </row>
    <row r="46" spans="1:1" x14ac:dyDescent="0.3">
      <c r="A46" s="1">
        <v>32</v>
      </c>
    </row>
    <row r="47" spans="1:1" x14ac:dyDescent="0.3">
      <c r="A47" s="1">
        <v>33</v>
      </c>
    </row>
    <row r="48" spans="1:1" x14ac:dyDescent="0.3">
      <c r="A48" s="1">
        <v>34</v>
      </c>
    </row>
    <row r="49" spans="1:1" x14ac:dyDescent="0.3">
      <c r="A49" s="1">
        <v>35</v>
      </c>
    </row>
    <row r="50" spans="1:1" x14ac:dyDescent="0.3">
      <c r="A50" s="1">
        <v>36</v>
      </c>
    </row>
    <row r="51" spans="1:1" x14ac:dyDescent="0.3">
      <c r="A51" s="1">
        <v>37</v>
      </c>
    </row>
    <row r="52" spans="1:1" x14ac:dyDescent="0.3">
      <c r="A52" s="1">
        <v>38</v>
      </c>
    </row>
    <row r="53" spans="1:1" x14ac:dyDescent="0.3">
      <c r="A53" s="1">
        <v>39</v>
      </c>
    </row>
    <row r="54" spans="1:1" x14ac:dyDescent="0.3">
      <c r="A54" s="1">
        <v>40</v>
      </c>
    </row>
    <row r="55" spans="1:1" x14ac:dyDescent="0.3">
      <c r="A55" s="1">
        <v>41</v>
      </c>
    </row>
    <row r="56" spans="1:1" x14ac:dyDescent="0.3">
      <c r="A56" s="1">
        <v>42</v>
      </c>
    </row>
    <row r="57" spans="1:1" x14ac:dyDescent="0.3">
      <c r="A57" s="1">
        <v>43</v>
      </c>
    </row>
    <row r="58" spans="1:1" x14ac:dyDescent="0.3">
      <c r="A58" s="1">
        <v>44</v>
      </c>
    </row>
    <row r="59" spans="1:1" x14ac:dyDescent="0.3">
      <c r="A59" s="1">
        <v>45</v>
      </c>
    </row>
    <row r="60" spans="1:1" x14ac:dyDescent="0.3">
      <c r="A60" s="1">
        <v>46</v>
      </c>
    </row>
    <row r="61" spans="1:1" x14ac:dyDescent="0.3">
      <c r="A61" s="1">
        <v>47</v>
      </c>
    </row>
    <row r="62" spans="1:1" x14ac:dyDescent="0.3">
      <c r="A62" s="1">
        <v>48</v>
      </c>
    </row>
    <row r="63" spans="1:1" x14ac:dyDescent="0.3">
      <c r="A63" s="1">
        <v>49</v>
      </c>
    </row>
    <row r="64" spans="1:1" x14ac:dyDescent="0.3">
      <c r="A64" s="1">
        <v>50</v>
      </c>
    </row>
    <row r="65" spans="1:1" x14ac:dyDescent="0.3">
      <c r="A65" s="1">
        <v>51</v>
      </c>
    </row>
    <row r="66" spans="1:1" x14ac:dyDescent="0.3">
      <c r="A66" s="1">
        <v>52</v>
      </c>
    </row>
    <row r="67" spans="1:1" x14ac:dyDescent="0.3">
      <c r="A67" s="1">
        <v>53</v>
      </c>
    </row>
    <row r="68" spans="1:1" x14ac:dyDescent="0.3">
      <c r="A68" s="1">
        <v>54</v>
      </c>
    </row>
    <row r="69" spans="1:1" x14ac:dyDescent="0.3">
      <c r="A69" s="1">
        <v>55</v>
      </c>
    </row>
    <row r="70" spans="1:1" x14ac:dyDescent="0.3">
      <c r="A70" s="1">
        <v>56</v>
      </c>
    </row>
    <row r="71" spans="1:1" x14ac:dyDescent="0.3">
      <c r="A71" s="1">
        <v>57</v>
      </c>
    </row>
    <row r="72" spans="1:1" x14ac:dyDescent="0.3">
      <c r="A72" s="1">
        <v>58</v>
      </c>
    </row>
    <row r="73" spans="1:1" x14ac:dyDescent="0.3">
      <c r="A73" s="1">
        <v>59</v>
      </c>
    </row>
    <row r="74" spans="1:1" x14ac:dyDescent="0.3">
      <c r="A74" s="1">
        <v>60</v>
      </c>
    </row>
    <row r="75" spans="1:1" x14ac:dyDescent="0.3">
      <c r="A75" s="1">
        <v>61</v>
      </c>
    </row>
    <row r="76" spans="1:1" x14ac:dyDescent="0.3">
      <c r="A76" s="1">
        <v>62</v>
      </c>
    </row>
    <row r="77" spans="1:1" x14ac:dyDescent="0.3">
      <c r="A77" s="1">
        <v>63</v>
      </c>
    </row>
    <row r="78" spans="1:1" x14ac:dyDescent="0.3">
      <c r="A78" s="1">
        <v>64</v>
      </c>
    </row>
    <row r="79" spans="1:1" x14ac:dyDescent="0.3">
      <c r="A79" s="1">
        <v>65</v>
      </c>
    </row>
    <row r="80" spans="1:1" x14ac:dyDescent="0.3">
      <c r="A80" s="1">
        <v>66</v>
      </c>
    </row>
    <row r="81" spans="1:1" x14ac:dyDescent="0.3">
      <c r="A81" s="1">
        <v>67</v>
      </c>
    </row>
    <row r="82" spans="1:1" x14ac:dyDescent="0.3">
      <c r="A82" s="1">
        <v>68</v>
      </c>
    </row>
    <row r="83" spans="1:1" x14ac:dyDescent="0.3">
      <c r="A83" s="1">
        <v>69</v>
      </c>
    </row>
    <row r="84" spans="1:1" x14ac:dyDescent="0.3">
      <c r="A84" s="1">
        <v>70</v>
      </c>
    </row>
    <row r="85" spans="1:1" x14ac:dyDescent="0.3">
      <c r="A85" s="1">
        <v>71</v>
      </c>
    </row>
    <row r="86" spans="1:1" x14ac:dyDescent="0.3">
      <c r="A86" s="1">
        <v>72</v>
      </c>
    </row>
    <row r="87" spans="1:1" x14ac:dyDescent="0.3">
      <c r="A87" s="1">
        <v>73</v>
      </c>
    </row>
    <row r="88" spans="1:1" x14ac:dyDescent="0.3">
      <c r="A88" s="1">
        <v>74</v>
      </c>
    </row>
    <row r="89" spans="1:1" x14ac:dyDescent="0.3">
      <c r="A89" s="1">
        <v>75</v>
      </c>
    </row>
    <row r="90" spans="1:1" x14ac:dyDescent="0.3">
      <c r="A90" s="1">
        <v>76</v>
      </c>
    </row>
    <row r="91" spans="1:1" x14ac:dyDescent="0.3">
      <c r="A91" s="1">
        <v>77</v>
      </c>
    </row>
    <row r="92" spans="1:1" x14ac:dyDescent="0.3">
      <c r="A92" s="1">
        <v>78</v>
      </c>
    </row>
    <row r="93" spans="1:1" x14ac:dyDescent="0.3">
      <c r="A93" s="1">
        <v>79</v>
      </c>
    </row>
    <row r="94" spans="1:1" x14ac:dyDescent="0.3">
      <c r="A94" s="1">
        <v>80</v>
      </c>
    </row>
    <row r="95" spans="1:1" x14ac:dyDescent="0.3">
      <c r="A95" s="1">
        <v>81</v>
      </c>
    </row>
    <row r="96" spans="1:1" x14ac:dyDescent="0.3">
      <c r="A96" s="1">
        <v>82</v>
      </c>
    </row>
    <row r="97" spans="1:1" x14ac:dyDescent="0.3">
      <c r="A97" s="1">
        <v>83</v>
      </c>
    </row>
    <row r="98" spans="1:1" x14ac:dyDescent="0.3">
      <c r="A98" s="1">
        <v>84</v>
      </c>
    </row>
    <row r="99" spans="1:1" x14ac:dyDescent="0.3">
      <c r="A99" s="1">
        <v>85</v>
      </c>
    </row>
    <row r="100" spans="1:1" x14ac:dyDescent="0.3">
      <c r="A100" s="1">
        <v>86</v>
      </c>
    </row>
    <row r="101" spans="1:1" x14ac:dyDescent="0.3">
      <c r="A101" s="1">
        <v>87</v>
      </c>
    </row>
    <row r="102" spans="1:1" x14ac:dyDescent="0.3">
      <c r="A102" s="1">
        <v>88</v>
      </c>
    </row>
    <row r="103" spans="1:1" x14ac:dyDescent="0.3">
      <c r="A103" s="1">
        <v>89</v>
      </c>
    </row>
    <row r="104" spans="1:1" x14ac:dyDescent="0.3">
      <c r="A104" s="1">
        <v>90</v>
      </c>
    </row>
    <row r="105" spans="1:1" x14ac:dyDescent="0.3">
      <c r="A105" s="1">
        <v>91</v>
      </c>
    </row>
    <row r="106" spans="1:1" x14ac:dyDescent="0.3">
      <c r="A106" s="1">
        <v>92</v>
      </c>
    </row>
    <row r="107" spans="1:1" x14ac:dyDescent="0.3">
      <c r="A107" s="1">
        <v>93</v>
      </c>
    </row>
    <row r="108" spans="1:1" x14ac:dyDescent="0.3">
      <c r="A108" s="1">
        <v>94</v>
      </c>
    </row>
    <row r="109" spans="1:1" x14ac:dyDescent="0.3">
      <c r="A109" s="1">
        <v>95</v>
      </c>
    </row>
    <row r="110" spans="1:1" x14ac:dyDescent="0.3">
      <c r="A110" s="1">
        <v>96</v>
      </c>
    </row>
    <row r="111" spans="1:1" x14ac:dyDescent="0.3">
      <c r="A111" s="1">
        <v>97</v>
      </c>
    </row>
    <row r="112" spans="1:1" x14ac:dyDescent="0.3">
      <c r="A112" s="1">
        <v>98</v>
      </c>
    </row>
    <row r="113" spans="1:1" x14ac:dyDescent="0.3">
      <c r="A113" s="1">
        <v>99</v>
      </c>
    </row>
    <row r="114" spans="1:1" x14ac:dyDescent="0.3">
      <c r="A114" s="1">
        <v>100</v>
      </c>
    </row>
    <row r="115" spans="1:1" x14ac:dyDescent="0.3">
      <c r="A115" s="1">
        <v>101</v>
      </c>
    </row>
    <row r="116" spans="1:1" x14ac:dyDescent="0.3">
      <c r="A116" s="1">
        <v>102</v>
      </c>
    </row>
    <row r="117" spans="1:1" x14ac:dyDescent="0.3">
      <c r="A117" s="1">
        <v>103</v>
      </c>
    </row>
    <row r="118" spans="1:1" x14ac:dyDescent="0.3">
      <c r="A118" s="1">
        <v>104</v>
      </c>
    </row>
    <row r="119" spans="1:1" x14ac:dyDescent="0.3">
      <c r="A119" s="1">
        <v>105</v>
      </c>
    </row>
    <row r="120" spans="1:1" x14ac:dyDescent="0.3">
      <c r="A120" s="1">
        <v>106</v>
      </c>
    </row>
    <row r="121" spans="1:1" x14ac:dyDescent="0.3">
      <c r="A121" s="1">
        <v>107</v>
      </c>
    </row>
    <row r="122" spans="1:1" x14ac:dyDescent="0.3">
      <c r="A122" s="1">
        <v>108</v>
      </c>
    </row>
    <row r="123" spans="1:1" x14ac:dyDescent="0.3">
      <c r="A123" s="1">
        <v>109</v>
      </c>
    </row>
    <row r="124" spans="1:1" x14ac:dyDescent="0.3">
      <c r="A124" s="1">
        <v>110</v>
      </c>
    </row>
    <row r="125" spans="1:1" x14ac:dyDescent="0.3">
      <c r="A125" s="1">
        <v>111</v>
      </c>
    </row>
    <row r="126" spans="1:1" x14ac:dyDescent="0.3">
      <c r="A126" s="1">
        <v>112</v>
      </c>
    </row>
    <row r="127" spans="1:1" x14ac:dyDescent="0.3">
      <c r="A127" s="1">
        <v>113</v>
      </c>
    </row>
    <row r="128" spans="1:1" x14ac:dyDescent="0.3">
      <c r="A128" s="1">
        <v>114</v>
      </c>
    </row>
    <row r="129" spans="1:1" x14ac:dyDescent="0.3">
      <c r="A129" s="1">
        <v>115</v>
      </c>
    </row>
    <row r="130" spans="1:1" x14ac:dyDescent="0.3">
      <c r="A130" s="1">
        <v>116</v>
      </c>
    </row>
    <row r="131" spans="1:1" x14ac:dyDescent="0.3">
      <c r="A131" s="1">
        <v>117</v>
      </c>
    </row>
    <row r="132" spans="1:1" x14ac:dyDescent="0.3">
      <c r="A132" s="1">
        <v>118</v>
      </c>
    </row>
    <row r="133" spans="1:1" x14ac:dyDescent="0.3">
      <c r="A133" s="1">
        <v>119</v>
      </c>
    </row>
    <row r="134" spans="1:1" x14ac:dyDescent="0.3">
      <c r="A134" s="1">
        <v>120</v>
      </c>
    </row>
    <row r="135" spans="1:1" x14ac:dyDescent="0.3">
      <c r="A135" s="1">
        <v>121</v>
      </c>
    </row>
    <row r="136" spans="1:1" x14ac:dyDescent="0.3">
      <c r="A136" s="1">
        <v>122</v>
      </c>
    </row>
    <row r="137" spans="1:1" x14ac:dyDescent="0.3">
      <c r="A137" s="1">
        <v>123</v>
      </c>
    </row>
    <row r="138" spans="1:1" x14ac:dyDescent="0.3">
      <c r="A138" s="1">
        <v>124</v>
      </c>
    </row>
    <row r="139" spans="1:1" x14ac:dyDescent="0.3">
      <c r="A139" s="1">
        <v>125</v>
      </c>
    </row>
    <row r="140" spans="1:1" x14ac:dyDescent="0.3">
      <c r="A140" s="1">
        <v>126</v>
      </c>
    </row>
    <row r="141" spans="1:1" x14ac:dyDescent="0.3">
      <c r="A141" s="1">
        <v>127</v>
      </c>
    </row>
    <row r="142" spans="1:1" x14ac:dyDescent="0.3">
      <c r="A142" s="1">
        <v>128</v>
      </c>
    </row>
    <row r="143" spans="1:1" x14ac:dyDescent="0.3">
      <c r="A143" s="1">
        <v>129</v>
      </c>
    </row>
    <row r="144" spans="1:1" x14ac:dyDescent="0.3">
      <c r="A144" s="1">
        <v>130</v>
      </c>
    </row>
    <row r="145" spans="1:1" x14ac:dyDescent="0.3">
      <c r="A145" s="1">
        <v>131</v>
      </c>
    </row>
    <row r="146" spans="1:1" x14ac:dyDescent="0.3">
      <c r="A146" s="1">
        <v>132</v>
      </c>
    </row>
    <row r="147" spans="1:1" x14ac:dyDescent="0.3">
      <c r="A147" s="1">
        <v>133</v>
      </c>
    </row>
    <row r="148" spans="1:1" x14ac:dyDescent="0.3">
      <c r="A148" s="1">
        <v>134</v>
      </c>
    </row>
    <row r="149" spans="1:1" x14ac:dyDescent="0.3">
      <c r="A149" s="1">
        <v>135</v>
      </c>
    </row>
    <row r="150" spans="1:1" x14ac:dyDescent="0.3">
      <c r="A150" s="1">
        <v>136</v>
      </c>
    </row>
    <row r="151" spans="1:1" x14ac:dyDescent="0.3">
      <c r="A151" s="1">
        <v>137</v>
      </c>
    </row>
    <row r="152" spans="1:1" x14ac:dyDescent="0.3">
      <c r="A152" s="1">
        <v>138</v>
      </c>
    </row>
    <row r="153" spans="1:1" x14ac:dyDescent="0.3">
      <c r="A153" s="1">
        <v>139</v>
      </c>
    </row>
    <row r="154" spans="1:1" x14ac:dyDescent="0.3">
      <c r="A154" s="1">
        <v>140</v>
      </c>
    </row>
    <row r="155" spans="1:1" x14ac:dyDescent="0.3">
      <c r="A155" s="1">
        <v>141</v>
      </c>
    </row>
    <row r="156" spans="1:1" x14ac:dyDescent="0.3">
      <c r="A156" s="1">
        <v>142</v>
      </c>
    </row>
    <row r="157" spans="1:1" x14ac:dyDescent="0.3">
      <c r="A157" s="1">
        <v>143</v>
      </c>
    </row>
    <row r="158" spans="1:1" x14ac:dyDescent="0.3">
      <c r="A158" s="1">
        <v>144</v>
      </c>
    </row>
    <row r="159" spans="1:1" x14ac:dyDescent="0.3">
      <c r="A159" s="1">
        <v>145</v>
      </c>
    </row>
    <row r="160" spans="1:1" x14ac:dyDescent="0.3">
      <c r="A160" s="1">
        <v>146</v>
      </c>
    </row>
    <row r="161" spans="1:1" x14ac:dyDescent="0.3">
      <c r="A161" s="1">
        <v>147</v>
      </c>
    </row>
    <row r="162" spans="1:1" x14ac:dyDescent="0.3">
      <c r="A162" s="1">
        <v>148</v>
      </c>
    </row>
    <row r="163" spans="1:1" x14ac:dyDescent="0.3">
      <c r="A163" s="1">
        <v>149</v>
      </c>
    </row>
    <row r="164" spans="1:1" x14ac:dyDescent="0.3">
      <c r="A164" s="1">
        <v>150</v>
      </c>
    </row>
    <row r="165" spans="1:1" x14ac:dyDescent="0.3">
      <c r="A165" s="1">
        <v>151</v>
      </c>
    </row>
    <row r="166" spans="1:1" x14ac:dyDescent="0.3">
      <c r="A166" s="1">
        <v>152</v>
      </c>
    </row>
    <row r="167" spans="1:1" x14ac:dyDescent="0.3">
      <c r="A167" s="1">
        <v>153</v>
      </c>
    </row>
    <row r="168" spans="1:1" x14ac:dyDescent="0.3">
      <c r="A168" s="1">
        <v>154</v>
      </c>
    </row>
    <row r="169" spans="1:1" x14ac:dyDescent="0.3">
      <c r="A169" s="1">
        <v>155</v>
      </c>
    </row>
    <row r="170" spans="1:1" x14ac:dyDescent="0.3">
      <c r="A170" s="1">
        <v>156</v>
      </c>
    </row>
    <row r="171" spans="1:1" x14ac:dyDescent="0.3">
      <c r="A171" s="1">
        <v>157</v>
      </c>
    </row>
    <row r="172" spans="1:1" x14ac:dyDescent="0.3">
      <c r="A172" s="1">
        <v>158</v>
      </c>
    </row>
    <row r="173" spans="1:1" x14ac:dyDescent="0.3">
      <c r="A173" s="1">
        <v>159</v>
      </c>
    </row>
    <row r="174" spans="1:1" x14ac:dyDescent="0.3">
      <c r="A174" s="1">
        <v>160</v>
      </c>
    </row>
    <row r="175" spans="1:1" x14ac:dyDescent="0.3">
      <c r="A175" s="1">
        <v>161</v>
      </c>
    </row>
    <row r="176" spans="1:1" x14ac:dyDescent="0.3">
      <c r="A176" s="1">
        <v>162</v>
      </c>
    </row>
    <row r="177" spans="1:1" x14ac:dyDescent="0.3">
      <c r="A177" s="1">
        <v>163</v>
      </c>
    </row>
    <row r="178" spans="1:1" x14ac:dyDescent="0.3">
      <c r="A178" s="1">
        <v>164</v>
      </c>
    </row>
    <row r="179" spans="1:1" x14ac:dyDescent="0.3">
      <c r="A179" s="1">
        <v>165</v>
      </c>
    </row>
    <row r="180" spans="1:1" x14ac:dyDescent="0.3">
      <c r="A180" s="1">
        <v>166</v>
      </c>
    </row>
    <row r="181" spans="1:1" x14ac:dyDescent="0.3">
      <c r="A181" s="1">
        <v>167</v>
      </c>
    </row>
  </sheetData>
  <mergeCells count="36">
    <mergeCell ref="AI1:AJ1"/>
    <mergeCell ref="K1:L1"/>
    <mergeCell ref="H1:I1"/>
    <mergeCell ref="E1:F1"/>
    <mergeCell ref="B1:C1"/>
    <mergeCell ref="T1:U1"/>
    <mergeCell ref="Z2:AA2"/>
    <mergeCell ref="AC2:AD2"/>
    <mergeCell ref="AF2:AG2"/>
    <mergeCell ref="N1:O1"/>
    <mergeCell ref="Q1:R1"/>
    <mergeCell ref="W1:X1"/>
    <mergeCell ref="Z1:AA1"/>
    <mergeCell ref="AC1:AD1"/>
    <mergeCell ref="AF1:AG1"/>
    <mergeCell ref="K2:L2"/>
    <mergeCell ref="N2:O2"/>
    <mergeCell ref="Q2:R2"/>
    <mergeCell ref="T2:U2"/>
    <mergeCell ref="W2:X2"/>
    <mergeCell ref="AI2:AJ2"/>
    <mergeCell ref="B2:C2"/>
    <mergeCell ref="E2:F2"/>
    <mergeCell ref="AI7:AJ7"/>
    <mergeCell ref="B7:C7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F7:AG7"/>
    <mergeCell ref="H2:I2"/>
  </mergeCells>
  <pageMargins left="0.7" right="0.7" top="0.75" bottom="0.75" header="0.3" footer="0.3"/>
  <pageSetup paperSize="9" orientation="portrait" horizontalDpi="720" verticalDpi="7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Osszesites</vt:lpstr>
      <vt:lpstr>900-750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</dc:creator>
  <cp:lastModifiedBy>Zsolt Forray</cp:lastModifiedBy>
  <dcterms:created xsi:type="dcterms:W3CDTF">2020-02-06T16:45:58Z</dcterms:created>
  <dcterms:modified xsi:type="dcterms:W3CDTF">2026-02-07T15:08:28Z</dcterms:modified>
</cp:coreProperties>
</file>